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IRMER\04-DA2-PL21-ECONOMIE BLEUE\01-ADEL\11-DOSSIERS TECHNIQUES\PECHE AQUA\05 FEAMPA\6 E-SYNERGIE\1 DOSSIER-TYPE FEAMPA\DS M13 mise en oeuvre stratégie DLAL\"/>
    </mc:Choice>
  </mc:AlternateContent>
  <xr:revisionPtr revIDLastSave="0" documentId="13_ncr:1_{D92CFB5A-7EB8-4CD5-96F9-A8C9D392E0E0}" xr6:coauthVersionLast="47" xr6:coauthVersionMax="47" xr10:uidLastSave="{00000000-0000-0000-0000-000000000000}"/>
  <workbookProtection workbookAlgorithmName="SHA-512" workbookHashValue="H2Jn6K5gAiNvTSyTA5cQCv7hgSwHDc77zKq9c5fVi34zXja20wS9U0AMAaxk+AbXOl5F6EZHA6X/Paj+5MCW3w==" workbookSaltValue="oBHuTgU0tPXA9mIPgecL7A==" workbookSpinCount="100000" lockStructure="1"/>
  <bookViews>
    <workbookView xWindow="20370" yWindow="-4380" windowWidth="25440" windowHeight="15390" tabRatio="884" firstSheet="1" activeTab="9" xr2:uid="{F065FECE-5752-4E32-BA3F-3A614424D2B1}"/>
  </bookViews>
  <sheets>
    <sheet name="listes" sheetId="18" state="hidden" r:id="rId1"/>
    <sheet name="Mode d'emploi" sheetId="19" r:id="rId2"/>
    <sheet name="1-Infos demandeur" sheetId="8" r:id="rId3"/>
    <sheet name="2-Groupe" sheetId="25" r:id="rId4"/>
    <sheet name="3-Partenaires" sheetId="17" r:id="rId5"/>
    <sheet name="4-Dépenses présentées" sheetId="24" r:id="rId6"/>
    <sheet name="5-Devis comparatifs" sheetId="14" r:id="rId7"/>
    <sheet name="6-Emprunts" sheetId="23" r:id="rId8"/>
    <sheet name="7-Indicateurs" sheetId="15" r:id="rId9"/>
    <sheet name="8-Plan d'entreprise" sheetId="22" r:id="rId10"/>
  </sheets>
  <externalReferences>
    <externalReference r:id="rId11"/>
  </externalReferences>
  <definedNames>
    <definedName name="annéeN">'[1]Infos demandeur'!$D$5</definedName>
    <definedName name="N">#REF!</definedName>
    <definedName name="Nmoins1">'1-Infos demandeur'!$D$5</definedName>
    <definedName name="Nmoins2">'1-Infos demandeur'!$C$5</definedName>
    <definedName name="Nmoins3">'1-Infos demandeur'!$B$5</definedName>
    <definedName name="Nplus1">#REF!</definedName>
    <definedName name="Nplus2">#REF!</definedName>
    <definedName name="Nplus3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9" i="24" l="1"/>
  <c r="G71" i="24"/>
  <c r="G72" i="24"/>
  <c r="G73" i="24"/>
  <c r="G74" i="24"/>
  <c r="G75" i="24"/>
  <c r="G76" i="24"/>
  <c r="G77" i="24"/>
  <c r="A71" i="24"/>
  <c r="H115" i="24"/>
  <c r="E35" i="14"/>
  <c r="C35" i="14"/>
  <c r="B35" i="14"/>
  <c r="E34" i="14"/>
  <c r="C34" i="14"/>
  <c r="B34" i="14"/>
  <c r="E33" i="14"/>
  <c r="C33" i="14"/>
  <c r="B33" i="14"/>
  <c r="E32" i="14"/>
  <c r="C32" i="14"/>
  <c r="B32" i="14"/>
  <c r="E31" i="14"/>
  <c r="C31" i="14"/>
  <c r="B31" i="14"/>
  <c r="E30" i="14"/>
  <c r="C30" i="14"/>
  <c r="B30" i="14"/>
  <c r="E29" i="14"/>
  <c r="C29" i="14"/>
  <c r="B29" i="14"/>
  <c r="E28" i="14"/>
  <c r="C28" i="14"/>
  <c r="B28" i="14"/>
  <c r="E27" i="14"/>
  <c r="C27" i="14"/>
  <c r="B27" i="14"/>
  <c r="E26" i="14"/>
  <c r="C26" i="14"/>
  <c r="B26" i="14"/>
  <c r="K36" i="24"/>
  <c r="I36" i="24" s="1"/>
  <c r="F34" i="14" s="1"/>
  <c r="J36" i="24"/>
  <c r="K35" i="24"/>
  <c r="I35" i="24" s="1"/>
  <c r="F33" i="14" s="1"/>
  <c r="J35" i="24"/>
  <c r="K34" i="24"/>
  <c r="I34" i="24" s="1"/>
  <c r="F32" i="14" s="1"/>
  <c r="J34" i="24"/>
  <c r="K33" i="24"/>
  <c r="I33" i="24" s="1"/>
  <c r="F31" i="14" s="1"/>
  <c r="J33" i="24"/>
  <c r="K32" i="24"/>
  <c r="I32" i="24" s="1"/>
  <c r="F30" i="14" s="1"/>
  <c r="J32" i="24"/>
  <c r="K31" i="24"/>
  <c r="I31" i="24" s="1"/>
  <c r="F29" i="14" s="1"/>
  <c r="J31" i="24"/>
  <c r="K30" i="24"/>
  <c r="I30" i="24" s="1"/>
  <c r="F28" i="14" s="1"/>
  <c r="J30" i="24"/>
  <c r="K29" i="24"/>
  <c r="I29" i="24" s="1"/>
  <c r="F27" i="14" s="1"/>
  <c r="J29" i="24"/>
  <c r="K28" i="24"/>
  <c r="I28" i="24" s="1"/>
  <c r="F26" i="14" s="1"/>
  <c r="J28" i="24"/>
  <c r="K37" i="24"/>
  <c r="I37" i="24" s="1"/>
  <c r="F35" i="14" s="1"/>
  <c r="J37" i="24"/>
  <c r="H83" i="24" l="1"/>
  <c r="G44" i="24" l="1"/>
  <c r="B7" i="17" l="1"/>
  <c r="A68" i="24" l="1"/>
  <c r="K68" i="24" s="1"/>
  <c r="J9" i="24"/>
  <c r="I9" i="24" s="1"/>
  <c r="H114" i="24"/>
  <c r="H92" i="24"/>
  <c r="H93" i="24"/>
  <c r="H94" i="24"/>
  <c r="H95" i="24"/>
  <c r="H96" i="24"/>
  <c r="H97" i="24"/>
  <c r="H98" i="24"/>
  <c r="H99" i="24"/>
  <c r="H100" i="24"/>
  <c r="H101" i="24"/>
  <c r="H102" i="24"/>
  <c r="H103" i="24"/>
  <c r="H104" i="24"/>
  <c r="H105" i="24"/>
  <c r="H106" i="24"/>
  <c r="H107" i="24"/>
  <c r="H108" i="24"/>
  <c r="H109" i="24"/>
  <c r="H110" i="24"/>
  <c r="H111" i="24"/>
  <c r="H112" i="24"/>
  <c r="H113" i="24"/>
  <c r="H84" i="24"/>
  <c r="H85" i="24"/>
  <c r="H86" i="24"/>
  <c r="H87" i="24"/>
  <c r="H88" i="24"/>
  <c r="H89" i="24"/>
  <c r="H90" i="24"/>
  <c r="H91" i="24"/>
  <c r="A70" i="24"/>
  <c r="A72" i="24"/>
  <c r="A73" i="24"/>
  <c r="A74" i="24"/>
  <c r="A75" i="24"/>
  <c r="A76" i="24"/>
  <c r="J11" i="24"/>
  <c r="J12" i="24"/>
  <c r="J13" i="24"/>
  <c r="J14" i="24"/>
  <c r="J15" i="24"/>
  <c r="J16" i="24"/>
  <c r="J17" i="24"/>
  <c r="J18" i="24"/>
  <c r="J19" i="24"/>
  <c r="J20" i="24"/>
  <c r="J21" i="24"/>
  <c r="J22" i="24"/>
  <c r="J23" i="24"/>
  <c r="J24" i="24"/>
  <c r="J25" i="24"/>
  <c r="J26" i="24"/>
  <c r="J27" i="24"/>
  <c r="D25" i="22"/>
  <c r="C25" i="22"/>
  <c r="B25" i="22"/>
  <c r="D17" i="22"/>
  <c r="C17" i="22"/>
  <c r="B17" i="22"/>
  <c r="D72" i="22"/>
  <c r="C72" i="22"/>
  <c r="B72" i="22"/>
  <c r="B64" i="22"/>
  <c r="B1" i="17" l="1"/>
  <c r="K17" i="24"/>
  <c r="I17" i="24" s="1"/>
  <c r="K18" i="24"/>
  <c r="I18" i="24" s="1"/>
  <c r="K19" i="24"/>
  <c r="I19" i="24" s="1"/>
  <c r="K20" i="24"/>
  <c r="I20" i="24" s="1"/>
  <c r="K21" i="24"/>
  <c r="I21" i="24" s="1"/>
  <c r="K22" i="24"/>
  <c r="I22" i="24" s="1"/>
  <c r="K23" i="24"/>
  <c r="I23" i="24" s="1"/>
  <c r="K24" i="24"/>
  <c r="I24" i="24" s="1"/>
  <c r="K25" i="24"/>
  <c r="I25" i="24" s="1"/>
  <c r="K26" i="24"/>
  <c r="I26" i="24" s="1"/>
  <c r="K27" i="24"/>
  <c r="I27" i="24" s="1"/>
  <c r="G9" i="17" l="1"/>
  <c r="G8" i="17"/>
  <c r="G10" i="17"/>
  <c r="G11" i="17"/>
  <c r="G12" i="17"/>
  <c r="G13" i="17"/>
  <c r="G14" i="17"/>
  <c r="G15" i="17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7" i="14"/>
  <c r="B8" i="14"/>
  <c r="B9" i="14"/>
  <c r="B6" i="14"/>
  <c r="F15" i="14"/>
  <c r="F16" i="14"/>
  <c r="F17" i="14"/>
  <c r="F18" i="14"/>
  <c r="F19" i="14"/>
  <c r="F20" i="14"/>
  <c r="F21" i="14"/>
  <c r="F22" i="14"/>
  <c r="F23" i="14"/>
  <c r="F24" i="14"/>
  <c r="F25" i="14"/>
  <c r="G43" i="24"/>
  <c r="G7" i="17" l="1"/>
  <c r="J8" i="24" s="1"/>
  <c r="I8" i="24" s="1"/>
  <c r="K12" i="24"/>
  <c r="K13" i="24"/>
  <c r="K15" i="24"/>
  <c r="K16" i="24"/>
  <c r="J10" i="24"/>
  <c r="I10" i="24" s="1"/>
  <c r="K11" i="24"/>
  <c r="F7" i="14"/>
  <c r="K14" i="24"/>
  <c r="A1" i="22"/>
  <c r="F6" i="14" l="1"/>
  <c r="I13" i="24"/>
  <c r="F11" i="14" s="1"/>
  <c r="I15" i="24"/>
  <c r="F13" i="14" s="1"/>
  <c r="I11" i="24"/>
  <c r="F9" i="14" s="1"/>
  <c r="I14" i="24"/>
  <c r="F12" i="14" s="1"/>
  <c r="I16" i="24"/>
  <c r="F14" i="14" s="1"/>
  <c r="I12" i="24"/>
  <c r="F10" i="14" s="1"/>
  <c r="F8" i="14"/>
  <c r="N86" i="24"/>
  <c r="S91" i="24"/>
  <c r="T114" i="24"/>
  <c r="I38" i="24" l="1"/>
  <c r="L84" i="24"/>
  <c r="O87" i="24"/>
  <c r="Q89" i="24"/>
  <c r="R90" i="24"/>
  <c r="M85" i="24"/>
  <c r="P88" i="24"/>
  <c r="G58" i="24"/>
  <c r="G59" i="24"/>
  <c r="G60" i="24"/>
  <c r="G61" i="24"/>
  <c r="G62" i="24"/>
  <c r="G53" i="24"/>
  <c r="G54" i="24"/>
  <c r="G55" i="24"/>
  <c r="G56" i="24"/>
  <c r="G57" i="24"/>
  <c r="B2" i="15"/>
  <c r="B1" i="15"/>
  <c r="C2" i="24"/>
  <c r="C1" i="24"/>
  <c r="K83" i="24" l="1"/>
  <c r="P73" i="24"/>
  <c r="Q74" i="24"/>
  <c r="O72" i="24"/>
  <c r="S76" i="24"/>
  <c r="M70" i="24"/>
  <c r="R75" i="24"/>
  <c r="L69" i="24"/>
  <c r="N71" i="24"/>
  <c r="E6" i="14"/>
  <c r="E22" i="25" l="1"/>
  <c r="E21" i="25"/>
  <c r="E20" i="25"/>
  <c r="B2" i="25"/>
  <c r="B1" i="25"/>
  <c r="E7" i="14" l="1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6" i="14"/>
  <c r="G52" i="24"/>
  <c r="G51" i="24"/>
  <c r="G50" i="24"/>
  <c r="G49" i="24"/>
  <c r="G48" i="24"/>
  <c r="G47" i="24"/>
  <c r="G46" i="24"/>
  <c r="G45" i="24"/>
  <c r="J45" i="24" s="1"/>
  <c r="G70" i="24" s="1"/>
  <c r="J44" i="24" l="1"/>
  <c r="G69" i="24" s="1"/>
  <c r="G63" i="24"/>
  <c r="J43" i="24"/>
  <c r="G68" i="24" s="1"/>
  <c r="J50" i="24"/>
  <c r="J52" i="24"/>
  <c r="J48" i="24"/>
  <c r="J49" i="24"/>
  <c r="J46" i="24"/>
  <c r="J51" i="24"/>
  <c r="J47" i="24"/>
  <c r="C41" i="22" l="1"/>
  <c r="D41" i="22"/>
  <c r="B41" i="22"/>
  <c r="D15" i="22"/>
  <c r="C15" i="22"/>
  <c r="B15" i="22"/>
  <c r="E9" i="8" l="1"/>
  <c r="E11" i="8"/>
  <c r="E6" i="8"/>
  <c r="B16" i="8" l="1"/>
  <c r="B34" i="22" l="1"/>
  <c r="D81" i="22" l="1"/>
  <c r="C81" i="22"/>
  <c r="B81" i="22"/>
  <c r="D64" i="22"/>
  <c r="C64" i="22"/>
  <c r="D14" i="22"/>
  <c r="C14" i="22"/>
  <c r="B14" i="22"/>
  <c r="D79" i="22" l="1"/>
  <c r="B79" i="22"/>
  <c r="B86" i="22" s="1"/>
  <c r="B89" i="22" s="1"/>
  <c r="B92" i="22" s="1"/>
  <c r="B93" i="22" s="1"/>
  <c r="B95" i="22" s="1"/>
  <c r="B96" i="22" s="1"/>
  <c r="C79" i="22"/>
  <c r="C86" i="22" s="1"/>
  <c r="C89" i="22" s="1"/>
  <c r="C92" i="22" s="1"/>
  <c r="C93" i="22" s="1"/>
  <c r="C95" i="22" s="1"/>
  <c r="D86" i="22" l="1"/>
  <c r="D89" i="22" s="1"/>
  <c r="D92" i="22" s="1"/>
  <c r="D93" i="22" s="1"/>
  <c r="D95" i="22" s="1"/>
  <c r="C96" i="22"/>
  <c r="D96" i="22" l="1"/>
  <c r="D16" i="8"/>
  <c r="D34" i="22"/>
  <c r="C34" i="22"/>
  <c r="C32" i="22" l="1"/>
  <c r="C39" i="22" s="1"/>
  <c r="C42" i="22" s="1"/>
  <c r="C45" i="22" s="1"/>
  <c r="C46" i="22" s="1"/>
  <c r="D32" i="22"/>
  <c r="D39" i="22" s="1"/>
  <c r="D42" i="22" s="1"/>
  <c r="D45" i="22" s="1"/>
  <c r="D46" i="22" s="1"/>
  <c r="B32" i="22"/>
  <c r="B39" i="22" l="1"/>
  <c r="B42" i="22" s="1"/>
  <c r="B45" i="22" s="1"/>
  <c r="B46" i="22" s="1"/>
  <c r="B48" i="22" s="1"/>
  <c r="B49" i="22" s="1"/>
  <c r="C48" i="22"/>
  <c r="D48" i="22"/>
  <c r="C49" i="22" l="1"/>
  <c r="D49" i="22" s="1"/>
  <c r="B2" i="17" l="1"/>
  <c r="D2" i="14" l="1"/>
  <c r="D1" i="14" l="1"/>
  <c r="C16" i="8" l="1"/>
  <c r="A77" i="24"/>
  <c r="G78" i="24" s="1"/>
  <c r="G118" i="24" s="1"/>
  <c r="G16" i="17"/>
  <c r="T77" i="24" l="1"/>
</calcChain>
</file>

<file path=xl/sharedStrings.xml><?xml version="1.0" encoding="utf-8"?>
<sst xmlns="http://schemas.openxmlformats.org/spreadsheetml/2006/main" count="441" uniqueCount="327">
  <si>
    <t>Impots (€)</t>
  </si>
  <si>
    <t>Total Bilan (€)</t>
  </si>
  <si>
    <t>Chiffre d'Affaires (€)</t>
  </si>
  <si>
    <t>Valeur ajoutée (€)</t>
  </si>
  <si>
    <t>Dotations aux amortissements (€)</t>
  </si>
  <si>
    <t>Résultat Net (€)</t>
  </si>
  <si>
    <t xml:space="preserve">Indicateurs de résultats </t>
  </si>
  <si>
    <t>Nombre d'emplois salariés (ETP)</t>
  </si>
  <si>
    <t>Nombre d'emplois non salariés (ETP)</t>
  </si>
  <si>
    <t xml:space="preserve">N° </t>
  </si>
  <si>
    <t>INTITULE/DESCRIPTIF DE LA DEPENSE PREVISIONNELLE</t>
  </si>
  <si>
    <t>FOURNISSEUR</t>
  </si>
  <si>
    <t>Demandeur</t>
  </si>
  <si>
    <t>Projet</t>
  </si>
  <si>
    <t>DONNEES FINANCIERES</t>
  </si>
  <si>
    <t xml:space="preserve">Chiffre d'affaires (en €) </t>
  </si>
  <si>
    <t>Excédent brut d'exploitation (en €)</t>
  </si>
  <si>
    <t>Résultat d'exploitation (en €)</t>
  </si>
  <si>
    <t xml:space="preserve">Résultat net (en €) </t>
  </si>
  <si>
    <t xml:space="preserve">Capitaux propres (en €) </t>
  </si>
  <si>
    <t xml:space="preserve">Dettes financières (en €) </t>
  </si>
  <si>
    <t xml:space="preserve">Trésorerie (en €) </t>
  </si>
  <si>
    <t xml:space="preserve">Total du bilan (en €) </t>
  </si>
  <si>
    <t>Le demandeur appartient-il à un groupe ?</t>
  </si>
  <si>
    <t>Exercice N-3</t>
  </si>
  <si>
    <t>Exercice N-2</t>
  </si>
  <si>
    <t>Exercice N-1</t>
  </si>
  <si>
    <t>Effectif du groupe (nombre d'ETP)</t>
  </si>
  <si>
    <t>Nom du groupe</t>
  </si>
  <si>
    <t>Nom</t>
  </si>
  <si>
    <t>N° Siren</t>
  </si>
  <si>
    <t>Entreprise 1</t>
  </si>
  <si>
    <t>Entreprise 2</t>
  </si>
  <si>
    <t>Entreprise 3</t>
  </si>
  <si>
    <t>Entreprise 4</t>
  </si>
  <si>
    <t>Entreprise 5</t>
  </si>
  <si>
    <t>Entreprise 6</t>
  </si>
  <si>
    <t>Entreprise 7</t>
  </si>
  <si>
    <t>Liste des entreprises du groupe</t>
  </si>
  <si>
    <t>Entreprise 8</t>
  </si>
  <si>
    <t>Entreprise 9</t>
  </si>
  <si>
    <t>Entreprise 10</t>
  </si>
  <si>
    <t>Données consolidées du groupe</t>
  </si>
  <si>
    <t>Annexes Techniques à la demande d'aide au titre du Fonds Européen pour les Affaires Maritimes, la Pêche et l'Aquaculture (FEAMPA)</t>
  </si>
  <si>
    <t>Mesure régionale :</t>
  </si>
  <si>
    <t xml:space="preserve">Mode d'emploi : dans chacune des feuilles du classeur, compléter de manière exhaustive uniquement les cellules surlignées en </t>
  </si>
  <si>
    <t>Montant emprunté</t>
  </si>
  <si>
    <t>Durée du crédit (mois)</t>
  </si>
  <si>
    <t>Taux du crédit</t>
  </si>
  <si>
    <t>Date prévisionnelle déblocage</t>
  </si>
  <si>
    <t xml:space="preserve">Fournisseur </t>
  </si>
  <si>
    <t>Type de poste de dépense</t>
  </si>
  <si>
    <t>Liste du matériel / moyens de production</t>
  </si>
  <si>
    <t>Marque propre ?</t>
  </si>
  <si>
    <t>Produits sous labels de qualité ?</t>
  </si>
  <si>
    <t>Chiffre d'affaires</t>
  </si>
  <si>
    <t>Variation de stock</t>
  </si>
  <si>
    <t>Achats de consommables</t>
  </si>
  <si>
    <t>marchandises</t>
  </si>
  <si>
    <t>emballage</t>
  </si>
  <si>
    <t>carburant et lubrifiant</t>
  </si>
  <si>
    <t>glace</t>
  </si>
  <si>
    <t>fournitures diverses</t>
  </si>
  <si>
    <t>autres</t>
  </si>
  <si>
    <t>Charges fixes</t>
  </si>
  <si>
    <t>frais de location</t>
  </si>
  <si>
    <t>frais généraux</t>
  </si>
  <si>
    <t>entretien et réparation</t>
  </si>
  <si>
    <t>assurances</t>
  </si>
  <si>
    <t>frais de commercialisation</t>
  </si>
  <si>
    <t>taxes (domaniale, autres)</t>
  </si>
  <si>
    <t>salaires</t>
  </si>
  <si>
    <t>rémunération du patron/des associés</t>
  </si>
  <si>
    <t>charges sociales des salariés</t>
  </si>
  <si>
    <t>cotisations sociales du patron/des associés</t>
  </si>
  <si>
    <t>frais financiers</t>
  </si>
  <si>
    <t>dotation aux amortissements</t>
  </si>
  <si>
    <t>produits/charges exceptionnels et produits financiers</t>
  </si>
  <si>
    <t>Résultat net avant impôts</t>
  </si>
  <si>
    <t xml:space="preserve">Objectifs de développement de l’entreprise </t>
  </si>
  <si>
    <t>Positionnement stratégique de l'entreprise à moyen terme</t>
  </si>
  <si>
    <t>Résultats chiffrés à atteindre d'ici 3 à 5 ans</t>
  </si>
  <si>
    <t>Actions envisagées</t>
  </si>
  <si>
    <t>Investissements prévus</t>
  </si>
  <si>
    <t>Evaluation des risques sur la réalisation du chiffre d'affaires prévisionnel</t>
  </si>
  <si>
    <t>Evaluation des risques de dépassement des charges</t>
  </si>
  <si>
    <t>Exercice N-1 (année de référence)</t>
  </si>
  <si>
    <t>Prêteurs</t>
  </si>
  <si>
    <t>prêt n°</t>
  </si>
  <si>
    <t>Mensualité de remboursement</t>
  </si>
  <si>
    <t>Le projet sera financé par des prêts ? 
(prêt familial, prêt bancaire, prêt d'honneur...)</t>
  </si>
  <si>
    <t>Dépense n°</t>
  </si>
  <si>
    <t>Devis retenu n°</t>
  </si>
  <si>
    <t>Mode d'emploi :</t>
  </si>
  <si>
    <r>
      <t xml:space="preserve">ARGUMENTAIRE DU CHOIX DU DEVIS RETENU :
Si le devis retenu n'est  pas le moins cher des devis présentés : présenter un argumentaire du choix du devis retenu reposant sur des critères </t>
    </r>
    <r>
      <rPr>
        <b/>
        <u/>
        <sz val="12"/>
        <rFont val="Arial"/>
        <family val="2"/>
      </rPr>
      <t>objectifs</t>
    </r>
    <r>
      <rPr>
        <b/>
        <sz val="12"/>
        <rFont val="Arial"/>
        <family val="2"/>
      </rPr>
      <t xml:space="preserve"> (caractéristiques techniques, qualité du Service Après Vente, etc...)</t>
    </r>
  </si>
  <si>
    <t>Année / Exercice fiscal</t>
  </si>
  <si>
    <t>&lt; préciser ici l'année ou les dates de début et fin d'exercice (par exemple : 01/07/2020 au 30/06/2021)</t>
  </si>
  <si>
    <t>Précisez l'année / exercice fiscal</t>
  </si>
  <si>
    <t xml:space="preserve">autres </t>
  </si>
  <si>
    <t>Descriptif</t>
  </si>
  <si>
    <t>Points forts</t>
  </si>
  <si>
    <t>Points faibles</t>
  </si>
  <si>
    <t>subvention d'investissement répartie sur la durée d’amortissement</t>
  </si>
  <si>
    <t>- remboursement de capital emprunté (o)</t>
  </si>
  <si>
    <t>Capacité d'Autofinancement (CAF)</t>
  </si>
  <si>
    <t>Solde de trésorerie</t>
  </si>
  <si>
    <t>Trésorerie cumulée</t>
  </si>
  <si>
    <t>Exercice N+1</t>
  </si>
  <si>
    <t>Exercice N+2</t>
  </si>
  <si>
    <t>Adhésion à la marque régionale Sud de France ?</t>
  </si>
  <si>
    <t>Montant HT 
€</t>
  </si>
  <si>
    <t>Fonds Propres (€)</t>
  </si>
  <si>
    <t>Dettes (€)</t>
  </si>
  <si>
    <t>Investissement</t>
  </si>
  <si>
    <t>Prestation de service</t>
  </si>
  <si>
    <t>Oui</t>
  </si>
  <si>
    <t>Non</t>
  </si>
  <si>
    <t>Oui sur un axe</t>
  </si>
  <si>
    <t>Oui sur plusieurs axes</t>
  </si>
  <si>
    <t>Cet indicateur est-il pertinent 
pour votre projet ?</t>
  </si>
  <si>
    <t>Créations d'emplois (non salariés / salariés)</t>
  </si>
  <si>
    <t>Coût estimatif des investissements</t>
  </si>
  <si>
    <t>Coût estimatif des emplois créés</t>
  </si>
  <si>
    <t>Capacité d'Auto-Financement (€)</t>
  </si>
  <si>
    <t xml:space="preserve">     SITUATION ACTUELLE DE L'ENTREPRISE</t>
  </si>
  <si>
    <t xml:space="preserve">    RESULTATS ECONOMIQUES DES 3 DERNIERS EXERCICES</t>
  </si>
  <si>
    <t xml:space="preserve">    GRANDES LIGNES DU PROJET DE DEVELOPPEMENT DE L'ENTREPRISE</t>
  </si>
  <si>
    <t xml:space="preserve">    PLAN D'ACTIONS A 3 ANS</t>
  </si>
  <si>
    <t xml:space="preserve">    RESULTATS ECONOMIQUES PREVISIONNELS</t>
  </si>
  <si>
    <t xml:space="preserve">    ANALYSE DES RISQUES</t>
  </si>
  <si>
    <t>DEVIS RETENU</t>
  </si>
  <si>
    <r>
      <t xml:space="preserve">DEVIS comparatif N°1 </t>
    </r>
    <r>
      <rPr>
        <b/>
        <u/>
        <sz val="12"/>
        <rFont val="Arial"/>
        <family val="2"/>
      </rPr>
      <t>NON RETENU</t>
    </r>
    <r>
      <rPr>
        <b/>
        <sz val="12"/>
        <rFont val="Arial"/>
        <family val="2"/>
      </rPr>
      <t xml:space="preserve">
(le cas échéant)</t>
    </r>
  </si>
  <si>
    <r>
      <t xml:space="preserve">DEVIS comparatif N°2 </t>
    </r>
    <r>
      <rPr>
        <b/>
        <u/>
        <sz val="12"/>
        <rFont val="Arial"/>
        <family val="2"/>
      </rPr>
      <t>NON RETENU</t>
    </r>
    <r>
      <rPr>
        <b/>
        <sz val="12"/>
        <rFont val="Arial"/>
        <family val="2"/>
      </rPr>
      <t xml:space="preserve">
(le cas échéant)</t>
    </r>
  </si>
  <si>
    <t>1.1</t>
  </si>
  <si>
    <t>1.2</t>
  </si>
  <si>
    <t>1.3</t>
  </si>
  <si>
    <t>2.1</t>
  </si>
  <si>
    <t>2.2</t>
  </si>
  <si>
    <t>2.3</t>
  </si>
  <si>
    <t>3.1</t>
  </si>
  <si>
    <t>4.1</t>
  </si>
  <si>
    <t>5.1</t>
  </si>
  <si>
    <t>6.1</t>
  </si>
  <si>
    <t>7.1</t>
  </si>
  <si>
    <t>8.1</t>
  </si>
  <si>
    <t>9.1</t>
  </si>
  <si>
    <t>10.1</t>
  </si>
  <si>
    <t>11.1</t>
  </si>
  <si>
    <t>12.1</t>
  </si>
  <si>
    <t>13.1</t>
  </si>
  <si>
    <t>14.1</t>
  </si>
  <si>
    <t>15.1</t>
  </si>
  <si>
    <t>16.1</t>
  </si>
  <si>
    <t>17.1</t>
  </si>
  <si>
    <t>18.1</t>
  </si>
  <si>
    <t>19.1</t>
  </si>
  <si>
    <t>20.1</t>
  </si>
  <si>
    <t>20.2</t>
  </si>
  <si>
    <t>20.3</t>
  </si>
  <si>
    <t>3.2</t>
  </si>
  <si>
    <t>4.2</t>
  </si>
  <si>
    <t>5.2</t>
  </si>
  <si>
    <t>6.2</t>
  </si>
  <si>
    <t>7.2</t>
  </si>
  <si>
    <t>8.2</t>
  </si>
  <si>
    <t>9.2</t>
  </si>
  <si>
    <t>10.2</t>
  </si>
  <si>
    <t>11.2</t>
  </si>
  <si>
    <t>6.3</t>
  </si>
  <si>
    <t>12.2</t>
  </si>
  <si>
    <t>13.2</t>
  </si>
  <si>
    <t>14.2</t>
  </si>
  <si>
    <t>15.2</t>
  </si>
  <si>
    <t>16.2</t>
  </si>
  <si>
    <t>17.2</t>
  </si>
  <si>
    <t>18.2</t>
  </si>
  <si>
    <t>19.2</t>
  </si>
  <si>
    <t>3.3</t>
  </si>
  <si>
    <t>4.3</t>
  </si>
  <si>
    <t>5.3</t>
  </si>
  <si>
    <t>7.3</t>
  </si>
  <si>
    <t>8.3</t>
  </si>
  <si>
    <t>9.3</t>
  </si>
  <si>
    <t>10.3</t>
  </si>
  <si>
    <t>11.3</t>
  </si>
  <si>
    <t>12.3</t>
  </si>
  <si>
    <t>13.3</t>
  </si>
  <si>
    <t>14.3</t>
  </si>
  <si>
    <t>15.3</t>
  </si>
  <si>
    <t>16.3</t>
  </si>
  <si>
    <t>17.3</t>
  </si>
  <si>
    <t>18.3</t>
  </si>
  <si>
    <t>19.3</t>
  </si>
  <si>
    <r>
      <rPr>
        <b/>
        <sz val="16"/>
        <rFont val="Arial"/>
        <family val="2"/>
      </rPr>
      <t>TABLEAU RECAPITULATIF DES DEVIS RETENUS SUITE A MISE EN CONCURRENCE :</t>
    </r>
    <r>
      <rPr>
        <b/>
        <sz val="12"/>
        <rFont val="Arial"/>
        <family val="2"/>
      </rPr>
      <t xml:space="preserve">
Rappel : pour justifier du caractère raisonnable des coûts, vous devez présenter : </t>
    </r>
    <r>
      <rPr>
        <b/>
        <sz val="12"/>
        <color rgb="FFFF0000"/>
        <rFont val="Arial"/>
        <family val="2"/>
      </rPr>
      <t>1 devis</t>
    </r>
    <r>
      <rPr>
        <b/>
        <sz val="12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>pour toute dépense inférieure à 3 000 € TTC /  2 devis (le devis retenu + 1 devis comparatif) pour toute dépense comprise entre 3 000 et 10 000 € TTC 
3 devis (le devis retenu + 2 devis comparatifs) pour toute dépense supérieure à 10 000 € TTC.</t>
    </r>
  </si>
  <si>
    <r>
      <t xml:space="preserve">Valeur ajoutée
</t>
    </r>
    <r>
      <rPr>
        <i/>
        <sz val="12"/>
        <rFont val="Arial"/>
        <family val="2"/>
      </rPr>
      <t xml:space="preserve"> (= chiffre d'affaires + variation de stock - achats - charges fixes)</t>
    </r>
  </si>
  <si>
    <r>
      <t>Frais de personnel</t>
    </r>
    <r>
      <rPr>
        <sz val="12"/>
        <rFont val="Arial"/>
        <family val="2"/>
      </rPr>
      <t>, dont:</t>
    </r>
  </si>
  <si>
    <r>
      <t>Excédent brut d'exploitation</t>
    </r>
    <r>
      <rPr>
        <sz val="12"/>
        <rFont val="Arial"/>
        <family val="2"/>
      </rPr>
      <t xml:space="preserve"> 
</t>
    </r>
    <r>
      <rPr>
        <i/>
        <sz val="12"/>
        <rFont val="Arial"/>
        <family val="2"/>
      </rPr>
      <t>(= valeur ajoutée - taxes - frais de personnel)</t>
    </r>
  </si>
  <si>
    <r>
      <t>Résultat brut</t>
    </r>
    <r>
      <rPr>
        <sz val="12"/>
        <rFont val="Arial"/>
        <family val="2"/>
      </rPr>
      <t xml:space="preserve"> </t>
    </r>
    <r>
      <rPr>
        <i/>
        <sz val="12"/>
        <rFont val="Arial"/>
        <family val="2"/>
      </rPr>
      <t>(=excédent brut d'exploitation - frais financiers - dotation aux amortissements)</t>
    </r>
  </si>
  <si>
    <t xml:space="preserve"> &lt; Ces données ont été saisies dans l'onglet 1</t>
  </si>
  <si>
    <t>Année / exercice fiscal</t>
  </si>
  <si>
    <t>matières premières</t>
  </si>
  <si>
    <t>Nombre de personnes travaillant dans l'entreprise</t>
  </si>
  <si>
    <t>Circuits de commercialisation</t>
  </si>
  <si>
    <t>Type d'activité</t>
  </si>
  <si>
    <t>Liste actuelle des produits de l'entreprise</t>
  </si>
  <si>
    <r>
      <t>Dépenses d'investissement et de services</t>
    </r>
    <r>
      <rPr>
        <sz val="14"/>
        <rFont val="Arial"/>
        <family val="2"/>
      </rPr>
      <t xml:space="preserve"> (sur devis) </t>
    </r>
  </si>
  <si>
    <t>NOM Prénom 
de l'intervenant</t>
  </si>
  <si>
    <r>
      <t>Frais de Personnel directement liés à l'opération</t>
    </r>
    <r>
      <rPr>
        <sz val="14"/>
        <rFont val="Arial"/>
        <family val="2"/>
      </rPr>
      <t xml:space="preserve"> </t>
    </r>
    <r>
      <rPr>
        <b/>
        <sz val="14"/>
        <rFont val="Arial"/>
        <family val="2"/>
      </rPr>
      <t>(coûts unitaires)</t>
    </r>
  </si>
  <si>
    <t>Sous-total "Dépenses d'investissement et de service"</t>
  </si>
  <si>
    <t>Dépenses indirectes liées à l'opération (base forfaitaire proratisée)</t>
  </si>
  <si>
    <t>Si oui, détaillez la liste de ces coûts indirects :</t>
  </si>
  <si>
    <r>
      <t xml:space="preserve">PLAN D'ENTREPRISE </t>
    </r>
    <r>
      <rPr>
        <b/>
        <sz val="24"/>
        <color rgb="FFFF0000"/>
        <rFont val="Arial"/>
        <family val="2"/>
      </rPr>
      <t>(pour les demandeurs situés dans le champ concurrentiel)</t>
    </r>
  </si>
  <si>
    <t>Sous-total "Frais de Mission"</t>
  </si>
  <si>
    <r>
      <t xml:space="preserve">Coût horaire 
</t>
    </r>
    <r>
      <rPr>
        <b/>
        <sz val="12"/>
        <color rgb="FFFF0000"/>
        <rFont val="Arial"/>
        <family val="2"/>
      </rPr>
      <t>(dernière moyenne annuelle des salaires bruts connue via les bulletins de paie / 1607)</t>
    </r>
  </si>
  <si>
    <t>Sous-total "Frais de Personnel"</t>
  </si>
  <si>
    <t>Sous-total "Dépenses indirectes"</t>
  </si>
  <si>
    <t>TOTAL GENERAL 
(à reporter dans SYNERGIE)</t>
  </si>
  <si>
    <r>
      <t xml:space="preserve">Nombre d'heures consacrées à l'opération </t>
    </r>
    <r>
      <rPr>
        <b/>
        <sz val="12"/>
        <color rgb="FFFF0000"/>
        <rFont val="Arial"/>
        <family val="2"/>
      </rPr>
      <t>(sur la base de 1 607 h/an pour un temps plein)</t>
    </r>
  </si>
  <si>
    <t>Saisir une ligne pour chaque dépense prévisionnelle (une ligne par devis retenu)</t>
  </si>
  <si>
    <t>CR 06 - Nombre d’emplois créés (nombre de personnes)</t>
  </si>
  <si>
    <t>CR 08 - Nombre de personnes bénéficiaires</t>
  </si>
  <si>
    <t>CR 09 — Nombre de km² ou de km de zone visée par les opérations contribuant au bon état écologique et à la protection, la conservation et la restauration de la biodiversité et des écosystèmes</t>
  </si>
  <si>
    <t>CR 10 — Nombre d’actions contribuant à un bon état écologique, notamment à la restauration et la conservation de la nature, à la protection des écosystèmes, à la biodiversité et à la santé animale et au bien-être des poissons</t>
  </si>
  <si>
    <t>CR 11 — Nombre d’entités favorisant la durabilité sociale</t>
  </si>
  <si>
    <t>CR 14 — Nombre d’innovations rendues possibles (nombre de nouveaux produits, services, procédés, modèles d’entreprise ou méthodes)</t>
  </si>
  <si>
    <t>CR 16 — Nombre d’entités bénéficiant d’activités de promotion et d’information</t>
  </si>
  <si>
    <t>CR 19 — Nombre d’actions visant à améliorer les capacités de gouvernance</t>
  </si>
  <si>
    <t>CR 21 — Nombre d’ensembles de données et conseils mis à disposition</t>
  </si>
  <si>
    <t>Le projet est-il porté en partenariat ?</t>
  </si>
  <si>
    <t>Partenaire 2</t>
  </si>
  <si>
    <t>Partenaire 3</t>
  </si>
  <si>
    <t>Partenaire 4</t>
  </si>
  <si>
    <t>Partenaire 5</t>
  </si>
  <si>
    <t>Partenaire 6</t>
  </si>
  <si>
    <t>Partenaire 7</t>
  </si>
  <si>
    <t>Partenaire 8</t>
  </si>
  <si>
    <t>Partenaire 9</t>
  </si>
  <si>
    <t>Partenaire 10</t>
  </si>
  <si>
    <t>Organisme</t>
  </si>
  <si>
    <t>Rôles dans le projet</t>
  </si>
  <si>
    <t>Partenaires du projet</t>
  </si>
  <si>
    <t>Organisme qui supportera la dépense
(le cas échéant, pour les projets en partenariat)</t>
  </si>
  <si>
    <t>Partenaire 1 (Chef de file)</t>
  </si>
  <si>
    <t>Montant</t>
  </si>
  <si>
    <t>Montant dépenses indirectes
€</t>
  </si>
  <si>
    <r>
      <t xml:space="preserve">Montant TVA (€)
</t>
    </r>
    <r>
      <rPr>
        <b/>
        <sz val="8"/>
        <color rgb="FFFF0000"/>
        <rFont val="Arial"/>
        <family val="2"/>
      </rPr>
      <t>(uniquement si la TVA est éligible pour la structure concernée)</t>
    </r>
  </si>
  <si>
    <t>TOTAL</t>
  </si>
  <si>
    <t>MONTANT</t>
  </si>
  <si>
    <t>Organisme qui supportera la dépense</t>
  </si>
  <si>
    <t>Exercice N</t>
  </si>
  <si>
    <t>Repas</t>
  </si>
  <si>
    <t>Véhicule de 5 CV et moins : jusqu'à 2000 km</t>
  </si>
  <si>
    <t>Véhicule de 5 CV et moins : de 2001 à 10 000 km</t>
  </si>
  <si>
    <t>Véhicule de 5 CV et moins : après 10 000 km</t>
  </si>
  <si>
    <t>Véhicule de 6 CV et 7 CV : jusqu'à 2000 km</t>
  </si>
  <si>
    <t>Véhicule de 6 CV et 7 CV : de 2001 à 10 000 km</t>
  </si>
  <si>
    <t>Véhicule de 6 CV et 7 CV : après 10 000 km</t>
  </si>
  <si>
    <t>Véhicule de 8 CV et plus : jusqu'à 2000 km</t>
  </si>
  <si>
    <t>Véhicule de 8 CV et plus : de 2001 à 10 000 km</t>
  </si>
  <si>
    <t>Véhicule de 8 CV et plus : après 10 000 km</t>
  </si>
  <si>
    <t>Hébergement (communes ou villes de moins de 200 000 habitants)</t>
  </si>
  <si>
    <t>Hébergement (villes d'au moins 200 000 habitants)</t>
  </si>
  <si>
    <t>Hébergement (Paris)</t>
  </si>
  <si>
    <t>Vidourle-Camargue</t>
  </si>
  <si>
    <t>Thau et sa bande côtière</t>
  </si>
  <si>
    <t>Etangs-Mer-Aude</t>
  </si>
  <si>
    <t>Pyrénées-Méditerranée</t>
  </si>
  <si>
    <t>Lister ici les GALPA au titre desquels la demande d'aide est déposée :</t>
  </si>
  <si>
    <t>&lt; préciser ici l'année ou les dates de début et fin d'exercice (par exemple : "01/07/2023 au 30/06/2024")</t>
  </si>
  <si>
    <t>Aide à la mise en œuvre des stratégies de Développement Local par les Acteurs Locaux</t>
  </si>
  <si>
    <t>Repas (forfait)</t>
  </si>
  <si>
    <t>Nuitée (forfait)</t>
  </si>
  <si>
    <t>Frais de mission directement liés à l'opération : Frais réels (péage, parking, train, avion), Indemnités kilométriques, Repas, Hébergement</t>
  </si>
  <si>
    <t>Frais réels</t>
  </si>
  <si>
    <t>Indemnité kilométrique véhicule</t>
  </si>
  <si>
    <t>Montant total
€</t>
  </si>
  <si>
    <r>
      <t xml:space="preserve">Descriptif détaillé de la mission (objet, lieu durée...
</t>
    </r>
    <r>
      <rPr>
        <b/>
        <sz val="9"/>
        <rFont val="Arial"/>
        <family val="2"/>
      </rPr>
      <t xml:space="preserve">Ex.1  : réunion de concertation sur le projet le comité national
Ex.2 : réunions de restitution des résultats de l'étude aux pêcheurs
</t>
    </r>
  </si>
  <si>
    <r>
      <t xml:space="preserve">Descriptif détaillé de la dépense 
</t>
    </r>
    <r>
      <rPr>
        <b/>
        <sz val="9"/>
        <rFont val="Arial"/>
        <family val="2"/>
      </rPr>
      <t xml:space="preserve">
Ex.1  : 1 billet de train Sète-Paris
Ex.2 : 3 déplacements aller-retour de Sète à Perpignan avec le véhicule CV-060-EJ
</t>
    </r>
  </si>
  <si>
    <r>
      <t xml:space="preserve">Descriptif détaillé de la mission de l'intervenant sur l'opération
</t>
    </r>
    <r>
      <rPr>
        <b/>
        <sz val="11"/>
        <rFont val="Arial"/>
        <family val="2"/>
      </rPr>
      <t>Ex : coordination, animation, gestion...</t>
    </r>
  </si>
  <si>
    <r>
      <t xml:space="preserve">Description détaillée de la dépense et de son lien avec le projet
</t>
    </r>
    <r>
      <rPr>
        <b/>
        <sz val="8"/>
        <rFont val="Arial"/>
        <family val="2"/>
      </rPr>
      <t xml:space="preserve">
Ex : achat de petit matériel et consommables pour les analyses d'eau</t>
    </r>
  </si>
  <si>
    <r>
      <t xml:space="preserve">Type de frais 
</t>
    </r>
    <r>
      <rPr>
        <b/>
        <sz val="10"/>
        <rFont val="Arial"/>
        <family val="2"/>
      </rPr>
      <t>(sélectionner dans la liste déroulante)</t>
    </r>
  </si>
  <si>
    <r>
      <t xml:space="preserve">Coût unitaire
</t>
    </r>
    <r>
      <rPr>
        <b/>
        <sz val="10"/>
        <rFont val="Arial"/>
        <family val="2"/>
      </rPr>
      <t>le cas échéant : 
...montant indemnité / km 
...forfait repas
...forfait nuitée
...péage
...billet train
...billet avion</t>
    </r>
  </si>
  <si>
    <r>
      <t xml:space="preserve">Nombre
</t>
    </r>
    <r>
      <rPr>
        <b/>
        <sz val="10"/>
        <rFont val="Arial"/>
        <family val="2"/>
      </rPr>
      <t>le cas échéant : 
...de km parcourus 
...de forfait repas
...de forfait nuitées
...d</t>
    </r>
    <r>
      <rPr>
        <b/>
        <sz val="9"/>
        <rFont val="Arial"/>
        <family val="2"/>
      </rPr>
      <t>e billets de train/avion</t>
    </r>
  </si>
  <si>
    <t>Version 1 du 07/06/2023</t>
  </si>
  <si>
    <t>Projet 
(intitulé à saisir dans SYNERGIE)</t>
  </si>
  <si>
    <t>Valeur cible 
à l'horizon N+2</t>
  </si>
  <si>
    <t xml:space="preserve"> </t>
  </si>
  <si>
    <t>&lt; renseigner le(s) GALPA à l'aide de la liste déroulante</t>
  </si>
  <si>
    <t>&lt; saisir la réponse à l'aide de la liste déroulante</t>
  </si>
  <si>
    <r>
      <t xml:space="preserve">Organisme
</t>
    </r>
    <r>
      <rPr>
        <b/>
        <sz val="10"/>
        <rFont val="Arial"/>
        <family val="2"/>
      </rPr>
      <t>(sélectionner dans la liste déroulante)</t>
    </r>
  </si>
  <si>
    <t>21.3</t>
  </si>
  <si>
    <t>21.1</t>
  </si>
  <si>
    <t>21.2</t>
  </si>
  <si>
    <t>22.1</t>
  </si>
  <si>
    <t>23.1</t>
  </si>
  <si>
    <t>24.1</t>
  </si>
  <si>
    <t>25.1</t>
  </si>
  <si>
    <t>26.1</t>
  </si>
  <si>
    <t>27.1</t>
  </si>
  <si>
    <t>28.1</t>
  </si>
  <si>
    <t>29.1</t>
  </si>
  <si>
    <t>30.1</t>
  </si>
  <si>
    <t>22.2</t>
  </si>
  <si>
    <t>23.2</t>
  </si>
  <si>
    <t>24.2</t>
  </si>
  <si>
    <t>25.2</t>
  </si>
  <si>
    <t>26.2</t>
  </si>
  <si>
    <t>27.2</t>
  </si>
  <si>
    <t>28.2</t>
  </si>
  <si>
    <t>29.2</t>
  </si>
  <si>
    <t>30.2</t>
  </si>
  <si>
    <t>22.3</t>
  </si>
  <si>
    <t>23.3</t>
  </si>
  <si>
    <t>24.3</t>
  </si>
  <si>
    <t>25.3</t>
  </si>
  <si>
    <t>26.3</t>
  </si>
  <si>
    <t>27.3</t>
  </si>
  <si>
    <t>28.3</t>
  </si>
  <si>
    <t>29.3</t>
  </si>
  <si>
    <t>30.3</t>
  </si>
  <si>
    <t>24.</t>
  </si>
  <si>
    <r>
      <t xml:space="preserve">Coopération : lister ici les GALPA </t>
    </r>
    <r>
      <rPr>
        <b/>
        <u/>
        <sz val="12"/>
        <color rgb="FF0070C0"/>
        <rFont val="Arial"/>
        <family val="2"/>
      </rPr>
      <t>hors Région Occitanie</t>
    </r>
    <r>
      <rPr>
        <b/>
        <sz val="12"/>
        <color theme="1"/>
        <rFont val="Arial"/>
        <family val="2"/>
      </rPr>
      <t xml:space="preserve"> au titre desquels la demande d'aide est déposée :</t>
    </r>
  </si>
  <si>
    <r>
      <t xml:space="preserve">L'opération engendre-t-elle des coûts indirects ?
</t>
    </r>
    <r>
      <rPr>
        <b/>
        <sz val="10"/>
        <rFont val="Arial"/>
        <family val="2"/>
      </rPr>
      <t>(sélectionner dans la liste déroulante</t>
    </r>
    <r>
      <rPr>
        <b/>
        <sz val="12"/>
        <rFont val="Arial"/>
        <family val="2"/>
      </rPr>
      <t>)</t>
    </r>
  </si>
  <si>
    <r>
      <t xml:space="preserve">Demandez-vous que vos coûts indirects soient financés à hauteur de 15% des dépenses directes de personnel liées à l'opération ?
</t>
    </r>
    <r>
      <rPr>
        <b/>
        <sz val="10"/>
        <rFont val="Arial"/>
        <family val="2"/>
      </rPr>
      <t>(sélectionner dans la liste déroulante)</t>
    </r>
  </si>
  <si>
    <t>&lt; renseigner ici le nom du GALPA ainsi que la Région dans laquelle il se situe</t>
  </si>
  <si>
    <r>
      <t xml:space="preserve">Le demandeur se situe dans le champ concurrentiel
</t>
    </r>
    <r>
      <rPr>
        <b/>
        <sz val="10"/>
        <rFont val="Arial"/>
        <family val="2"/>
      </rPr>
      <t>(sélectionner dans la liste déroulante)</t>
    </r>
  </si>
  <si>
    <r>
      <t xml:space="preserve">Le demandeur récupère la TVA
</t>
    </r>
    <r>
      <rPr>
        <b/>
        <sz val="10"/>
        <rFont val="Arial"/>
        <family val="2"/>
      </rPr>
      <t>(sélectionner dans la liste déroulante)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</si>
</sst>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&quot; €&quot;"/>
    <numFmt numFmtId="166" formatCode="dd/mm/yy;@"/>
    <numFmt numFmtId="167" formatCode="_-* #,##0\ &quot;€&quot;_-;\-* #,##0\ &quot;€&quot;_-;_-* &quot;-&quot;??\ &quot;€&quot;_-;_-@_-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sz val="10"/>
      <color indexed="8"/>
      <name val="Arial"/>
      <family val="2"/>
    </font>
    <font>
      <b/>
      <sz val="14"/>
      <color theme="1"/>
      <name val="Arial"/>
      <family val="2"/>
    </font>
    <font>
      <b/>
      <sz val="11"/>
      <color theme="4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24"/>
      <name val="Arial"/>
      <family val="2"/>
    </font>
    <font>
      <b/>
      <i/>
      <sz val="11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b/>
      <sz val="11"/>
      <color rgb="FFFF0000"/>
      <name val="Arial"/>
      <family val="2"/>
    </font>
    <font>
      <b/>
      <sz val="8"/>
      <color rgb="FFFF0000"/>
      <name val="Arial"/>
      <family val="2"/>
    </font>
    <font>
      <b/>
      <sz val="16"/>
      <name val="Arial"/>
      <family val="2"/>
    </font>
    <font>
      <i/>
      <sz val="12"/>
      <name val="Arial"/>
      <family val="2"/>
    </font>
    <font>
      <sz val="14"/>
      <name val="Arial"/>
      <family val="2"/>
    </font>
    <font>
      <b/>
      <sz val="24"/>
      <color rgb="FFFF0000"/>
      <name val="Arial"/>
      <family val="2"/>
    </font>
    <font>
      <sz val="12"/>
      <color theme="1"/>
      <name val="Calibri"/>
      <family val="2"/>
      <scheme val="minor"/>
    </font>
    <font>
      <sz val="12"/>
      <color indexed="8"/>
      <name val="Arial"/>
      <family val="2"/>
    </font>
    <font>
      <b/>
      <sz val="18"/>
      <name val="Arial"/>
      <family val="2"/>
    </font>
    <font>
      <sz val="11"/>
      <color rgb="FFFF0000"/>
      <name val="Arial"/>
      <family val="2"/>
    </font>
    <font>
      <b/>
      <sz val="12"/>
      <color rgb="FF0070C0"/>
      <name val="Arial"/>
      <family val="2"/>
    </font>
    <font>
      <sz val="12"/>
      <color rgb="FF0070C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Calibri"/>
      <family val="2"/>
      <scheme val="minor"/>
    </font>
    <font>
      <b/>
      <u/>
      <sz val="12"/>
      <color rgb="FF0070C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26"/>
      </patternFill>
    </fill>
    <fill>
      <patternFill patternType="solid">
        <fgColor theme="0" tint="-0.34998626667073579"/>
        <bgColor indexed="40"/>
      </patternFill>
    </fill>
    <fill>
      <patternFill patternType="solid">
        <fgColor rgb="FFCCFFCC"/>
        <bgColor indexed="40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/>
        <bgColor indexed="4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9" fillId="0" borderId="0" applyFont="0" applyFill="0" applyBorder="0" applyAlignment="0" applyProtection="0"/>
  </cellStyleXfs>
  <cellXfs count="202">
    <xf numFmtId="0" fontId="0" fillId="0" borderId="0" xfId="0"/>
    <xf numFmtId="0" fontId="6" fillId="0" borderId="0" xfId="0" applyFont="1"/>
    <xf numFmtId="0" fontId="7" fillId="4" borderId="1" xfId="0" applyFont="1" applyFill="1" applyBorder="1" applyAlignment="1">
      <alignment horizontal="center" vertical="center" wrapText="1"/>
    </xf>
    <xf numFmtId="0" fontId="12" fillId="0" borderId="0" xfId="0" applyFont="1"/>
    <xf numFmtId="0" fontId="7" fillId="0" borderId="0" xfId="0" applyFont="1" applyBorder="1"/>
    <xf numFmtId="0" fontId="7" fillId="0" borderId="0" xfId="0" applyFont="1"/>
    <xf numFmtId="0" fontId="6" fillId="2" borderId="1" xfId="0" applyFont="1" applyFill="1" applyBorder="1"/>
    <xf numFmtId="0" fontId="13" fillId="0" borderId="0" xfId="0" applyFont="1"/>
    <xf numFmtId="0" fontId="15" fillId="0" borderId="0" xfId="0" applyFont="1" applyFill="1" applyBorder="1" applyAlignment="1" applyProtection="1">
      <alignment horizontal="left"/>
    </xf>
    <xf numFmtId="0" fontId="2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 wrapText="1"/>
    </xf>
    <xf numFmtId="0" fontId="2" fillId="0" borderId="0" xfId="0" applyFont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 applyProtection="1">
      <alignment horizontal="center" vertical="center"/>
    </xf>
    <xf numFmtId="0" fontId="20" fillId="10" borderId="1" xfId="0" applyFont="1" applyFill="1" applyBorder="1" applyAlignment="1" applyProtection="1">
      <alignment horizontal="center" vertical="center" wrapText="1"/>
    </xf>
    <xf numFmtId="0" fontId="20" fillId="13" borderId="1" xfId="0" applyFont="1" applyFill="1" applyBorder="1" applyAlignment="1" applyProtection="1">
      <alignment horizontal="left" vertical="center"/>
    </xf>
    <xf numFmtId="0" fontId="5" fillId="13" borderId="1" xfId="0" applyFont="1" applyFill="1" applyBorder="1" applyAlignment="1" applyProtection="1">
      <alignment horizontal="center" vertical="center"/>
    </xf>
    <xf numFmtId="0" fontId="20" fillId="13" borderId="1" xfId="0" applyFont="1" applyFill="1" applyBorder="1" applyAlignment="1" applyProtection="1">
      <alignment horizontal="center" vertical="center"/>
    </xf>
    <xf numFmtId="0" fontId="20" fillId="13" borderId="1" xfId="0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167" fontId="5" fillId="10" borderId="1" xfId="4" applyNumberFormat="1" applyFont="1" applyFill="1" applyBorder="1" applyAlignment="1" applyProtection="1">
      <alignment vertical="center" wrapText="1"/>
    </xf>
    <xf numFmtId="167" fontId="4" fillId="5" borderId="1" xfId="4" quotePrefix="1" applyNumberFormat="1" applyFont="1" applyFill="1" applyBorder="1" applyAlignment="1" applyProtection="1">
      <alignment vertical="center" wrapText="1"/>
    </xf>
    <xf numFmtId="44" fontId="6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9" fillId="4" borderId="1" xfId="0" applyFont="1" applyFill="1" applyBorder="1" applyAlignment="1" applyProtection="1">
      <alignment vertical="center" wrapText="1"/>
    </xf>
    <xf numFmtId="0" fontId="0" fillId="0" borderId="0" xfId="0" applyProtection="1"/>
    <xf numFmtId="0" fontId="5" fillId="7" borderId="1" xfId="0" applyFont="1" applyFill="1" applyBorder="1" applyAlignment="1" applyProtection="1">
      <alignment vertical="center"/>
    </xf>
    <xf numFmtId="165" fontId="2" fillId="3" borderId="1" xfId="0" applyNumberFormat="1" applyFont="1" applyFill="1" applyBorder="1" applyAlignment="1" applyProtection="1">
      <alignment vertical="center" wrapText="1"/>
    </xf>
    <xf numFmtId="0" fontId="11" fillId="0" borderId="0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5" fillId="7" borderId="1" xfId="0" applyFont="1" applyFill="1" applyBorder="1" applyAlignment="1" applyProtection="1">
      <alignment horizontal="center" vertical="center"/>
    </xf>
    <xf numFmtId="0" fontId="5" fillId="7" borderId="1" xfId="0" applyFont="1" applyFill="1" applyBorder="1" applyAlignment="1" applyProtection="1">
      <alignment horizontal="left" vertical="center"/>
    </xf>
    <xf numFmtId="0" fontId="6" fillId="0" borderId="0" xfId="0" applyFont="1" applyProtection="1"/>
    <xf numFmtId="0" fontId="9" fillId="0" borderId="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5" fillId="0" borderId="0" xfId="0" applyFont="1" applyFill="1" applyProtection="1"/>
    <xf numFmtId="0" fontId="15" fillId="0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centerContinuous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44" fontId="6" fillId="2" borderId="1" xfId="2" applyFont="1" applyFill="1" applyBorder="1" applyAlignment="1" applyProtection="1">
      <alignment horizontal="center" vertical="center"/>
      <protection locked="0"/>
    </xf>
    <xf numFmtId="44" fontId="4" fillId="2" borderId="1" xfId="2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44" fontId="6" fillId="2" borderId="1" xfId="2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10" fontId="6" fillId="2" borderId="1" xfId="3" applyNumberFormat="1" applyFont="1" applyFill="1" applyBorder="1" applyAlignment="1" applyProtection="1">
      <alignment horizontal="center" vertical="center" wrapText="1"/>
      <protection locked="0"/>
    </xf>
    <xf numFmtId="1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 wrapText="1"/>
    </xf>
    <xf numFmtId="164" fontId="2" fillId="6" borderId="1" xfId="1" applyFont="1" applyFill="1" applyBorder="1" applyAlignment="1" applyProtection="1">
      <alignment horizontal="center" vertical="center" wrapText="1"/>
      <protection locked="0"/>
    </xf>
    <xf numFmtId="165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" xfId="0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vertical="center" wrapText="1"/>
    </xf>
    <xf numFmtId="0" fontId="24" fillId="0" borderId="1" xfId="0" applyFont="1" applyFill="1" applyBorder="1" applyAlignment="1" applyProtection="1">
      <alignment horizontal="left" vertical="center" wrapText="1" indent="3"/>
    </xf>
    <xf numFmtId="44" fontId="4" fillId="0" borderId="1" xfId="2" applyFont="1" applyFill="1" applyBorder="1" applyAlignment="1" applyProtection="1">
      <alignment horizontal="center" vertical="center" wrapText="1"/>
    </xf>
    <xf numFmtId="44" fontId="4" fillId="6" borderId="1" xfId="2" applyFont="1" applyFill="1" applyBorder="1" applyAlignment="1" applyProtection="1">
      <alignment horizontal="center" vertical="center" wrapText="1"/>
      <protection locked="0"/>
    </xf>
    <xf numFmtId="44" fontId="5" fillId="10" borderId="1" xfId="2" applyFont="1" applyFill="1" applyBorder="1" applyAlignment="1" applyProtection="1">
      <alignment vertical="center" wrapText="1"/>
    </xf>
    <xf numFmtId="44" fontId="4" fillId="2" borderId="1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Protection="1"/>
    <xf numFmtId="2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Protection="1"/>
    <xf numFmtId="0" fontId="6" fillId="0" borderId="1" xfId="0" applyFont="1" applyBorder="1" applyAlignment="1" applyProtection="1">
      <alignment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5" fillId="9" borderId="1" xfId="0" applyNumberFormat="1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27" fillId="0" borderId="1" xfId="0" applyFont="1" applyBorder="1" applyAlignment="1">
      <alignment wrapText="1"/>
    </xf>
    <xf numFmtId="0" fontId="27" fillId="0" borderId="0" xfId="0" applyFont="1" applyAlignment="1">
      <alignment wrapText="1"/>
    </xf>
    <xf numFmtId="0" fontId="8" fillId="0" borderId="0" xfId="0" applyFont="1" applyAlignment="1" applyProtection="1">
      <alignment horizontal="center" vertical="center" wrapText="1"/>
    </xf>
    <xf numFmtId="165" fontId="5" fillId="3" borderId="1" xfId="0" applyNumberFormat="1" applyFont="1" applyFill="1" applyBorder="1" applyAlignment="1" applyProtection="1">
      <alignment vertical="center" wrapText="1"/>
    </xf>
    <xf numFmtId="166" fontId="4" fillId="6" borderId="1" xfId="0" applyNumberFormat="1" applyFont="1" applyFill="1" applyBorder="1" applyAlignment="1" applyProtection="1">
      <alignment horizontal="center" vertical="center" wrapText="1"/>
      <protection locked="0"/>
    </xf>
    <xf numFmtId="166" fontId="4" fillId="6" borderId="1" xfId="0" applyNumberFormat="1" applyFont="1" applyFill="1" applyBorder="1" applyAlignment="1" applyProtection="1">
      <alignment vertical="center" wrapText="1"/>
      <protection locked="0"/>
    </xf>
    <xf numFmtId="0" fontId="28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4" fillId="0" borderId="1" xfId="2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/>
    </xf>
    <xf numFmtId="0" fontId="5" fillId="4" borderId="1" xfId="0" applyFont="1" applyFill="1" applyBorder="1" applyAlignment="1" applyProtection="1">
      <alignment horizontal="center" vertical="center" wrapText="1"/>
    </xf>
    <xf numFmtId="165" fontId="3" fillId="4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44" fontId="7" fillId="0" borderId="0" xfId="0" applyNumberFormat="1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44" fontId="4" fillId="6" borderId="1" xfId="2" applyFont="1" applyFill="1" applyBorder="1" applyAlignment="1" applyProtection="1">
      <alignment horizontal="center"/>
      <protection locked="0"/>
    </xf>
    <xf numFmtId="0" fontId="5" fillId="11" borderId="1" xfId="0" applyFont="1" applyFill="1" applyBorder="1" applyAlignment="1" applyProtection="1">
      <alignment vertical="center" wrapText="1"/>
    </xf>
    <xf numFmtId="44" fontId="5" fillId="11" borderId="1" xfId="2" applyFont="1" applyFill="1" applyBorder="1" applyAlignment="1" applyProtection="1">
      <alignment vertical="center" wrapText="1"/>
    </xf>
    <xf numFmtId="0" fontId="20" fillId="2" borderId="1" xfId="0" applyFont="1" applyFill="1" applyBorder="1" applyAlignment="1" applyProtection="1">
      <alignment horizontal="center" vertical="center" wrapText="1"/>
      <protection locked="0"/>
    </xf>
    <xf numFmtId="0" fontId="5" fillId="9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vertical="center" wrapText="1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5" fillId="14" borderId="1" xfId="0" applyNumberFormat="1" applyFont="1" applyFill="1" applyBorder="1" applyAlignment="1" applyProtection="1">
      <alignment horizontal="center" vertical="center" wrapText="1"/>
    </xf>
    <xf numFmtId="0" fontId="5" fillId="6" borderId="1" xfId="0" applyNumberFormat="1" applyFont="1" applyFill="1" applyBorder="1" applyAlignment="1" applyProtection="1">
      <alignment horizontal="center" vertical="center" wrapText="1"/>
      <protection locked="0"/>
    </xf>
    <xf numFmtId="44" fontId="7" fillId="0" borderId="1" xfId="0" applyNumberFormat="1" applyFont="1" applyBorder="1" applyAlignment="1" applyProtection="1">
      <alignment horizontal="center" vertical="center"/>
    </xf>
    <xf numFmtId="44" fontId="9" fillId="4" borderId="2" xfId="2" applyFont="1" applyFill="1" applyBorder="1" applyAlignment="1" applyProtection="1">
      <alignment vertical="center"/>
    </xf>
    <xf numFmtId="44" fontId="6" fillId="0" borderId="0" xfId="2" applyFont="1" applyFill="1" applyBorder="1" applyAlignment="1" applyProtection="1">
      <alignment horizontal="center" vertical="center"/>
    </xf>
    <xf numFmtId="44" fontId="5" fillId="5" borderId="0" xfId="2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27" fillId="0" borderId="1" xfId="0" applyFont="1" applyBorder="1"/>
    <xf numFmtId="0" fontId="27" fillId="0" borderId="0" xfId="0" applyFont="1"/>
    <xf numFmtId="0" fontId="5" fillId="7" borderId="1" xfId="0" applyFont="1" applyFill="1" applyBorder="1" applyAlignment="1" applyProtection="1">
      <alignment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9" fillId="4" borderId="4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44" fontId="0" fillId="0" borderId="1" xfId="2" applyFont="1" applyBorder="1"/>
    <xf numFmtId="0" fontId="0" fillId="0" borderId="1" xfId="0" applyBorder="1" applyAlignment="1">
      <alignment horizontal="center"/>
    </xf>
    <xf numFmtId="44" fontId="0" fillId="0" borderId="1" xfId="2" applyFont="1" applyFill="1" applyBorder="1"/>
    <xf numFmtId="0" fontId="5" fillId="0" borderId="1" xfId="0" applyFont="1" applyBorder="1" applyAlignment="1" applyProtection="1">
      <alignment horizontal="center" vertical="center" wrapText="1"/>
    </xf>
    <xf numFmtId="44" fontId="8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31" fillId="0" borderId="1" xfId="0" applyFont="1" applyBorder="1" applyAlignment="1" applyProtection="1">
      <alignment horizontal="center" vertical="center" wrapText="1"/>
    </xf>
    <xf numFmtId="164" fontId="32" fillId="2" borderId="1" xfId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</xf>
    <xf numFmtId="44" fontId="8" fillId="0" borderId="1" xfId="2" applyFont="1" applyFill="1" applyBorder="1" applyAlignment="1" applyProtection="1">
      <alignment horizontal="center" vertical="center" wrapText="1"/>
    </xf>
    <xf numFmtId="49" fontId="5" fillId="4" borderId="1" xfId="1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0" fontId="6" fillId="0" borderId="0" xfId="0" applyFont="1" applyFill="1" applyProtection="1"/>
    <xf numFmtId="44" fontId="5" fillId="5" borderId="1" xfId="2" applyFont="1" applyFill="1" applyBorder="1" applyAlignment="1" applyProtection="1">
      <alignment horizontal="center" vertical="center"/>
    </xf>
    <xf numFmtId="44" fontId="9" fillId="4" borderId="1" xfId="2" applyFont="1" applyFill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44" fontId="5" fillId="4" borderId="1" xfId="2" applyFont="1" applyFill="1" applyBorder="1" applyAlignment="1" applyProtection="1">
      <alignment horizontal="center" vertical="center" wrapText="1"/>
    </xf>
    <xf numFmtId="0" fontId="21" fillId="0" borderId="0" xfId="0" applyFont="1" applyAlignment="1" applyProtection="1">
      <alignment horizontal="center" vertical="center"/>
    </xf>
    <xf numFmtId="0" fontId="21" fillId="0" borderId="0" xfId="0" quotePrefix="1" applyFont="1" applyFill="1" applyAlignment="1" applyProtection="1">
      <alignment horizontal="left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10" fillId="0" borderId="1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9" fillId="4" borderId="1" xfId="0" applyFont="1" applyFill="1" applyBorder="1" applyAlignment="1" applyProtection="1">
      <alignment horizontal="center" vertical="center" wrapText="1"/>
    </xf>
    <xf numFmtId="49" fontId="32" fillId="2" borderId="4" xfId="1" applyNumberFormat="1" applyFont="1" applyFill="1" applyBorder="1" applyAlignment="1" applyProtection="1">
      <alignment horizontal="center" vertical="center" wrapText="1"/>
      <protection locked="0"/>
    </xf>
    <xf numFmtId="49" fontId="3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Border="1" applyAlignment="1" applyProtection="1">
      <alignment horizontal="center" vertical="center" wrapText="1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0" fontId="5" fillId="8" borderId="4" xfId="0" applyFont="1" applyFill="1" applyBorder="1" applyAlignment="1" applyProtection="1">
      <alignment horizontal="center" vertical="center"/>
      <protection locked="0"/>
    </xf>
    <xf numFmtId="0" fontId="5" fillId="8" borderId="3" xfId="0" applyFont="1" applyFill="1" applyBorder="1" applyAlignment="1" applyProtection="1">
      <alignment horizontal="center" vertical="center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9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</xf>
    <xf numFmtId="0" fontId="5" fillId="8" borderId="1" xfId="0" applyFont="1" applyFill="1" applyBorder="1" applyAlignment="1" applyProtection="1">
      <alignment horizontal="center" vertical="center"/>
      <protection locked="0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44" fontId="5" fillId="4" borderId="1" xfId="2" applyFont="1" applyFill="1" applyBorder="1" applyAlignment="1" applyProtection="1">
      <alignment horizontal="center" vertical="center" wrapText="1"/>
    </xf>
    <xf numFmtId="44" fontId="5" fillId="4" borderId="1" xfId="2" applyFont="1" applyFill="1" applyBorder="1" applyAlignment="1" applyProtection="1">
      <alignment horizontal="center" vertical="center"/>
    </xf>
    <xf numFmtId="0" fontId="5" fillId="5" borderId="4" xfId="0" applyFont="1" applyFill="1" applyBorder="1" applyAlignment="1" applyProtection="1">
      <alignment horizontal="center"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44" fontId="5" fillId="5" borderId="4" xfId="2" applyFont="1" applyFill="1" applyBorder="1" applyAlignment="1" applyProtection="1">
      <alignment horizontal="center" vertical="center"/>
    </xf>
    <xf numFmtId="44" fontId="5" fillId="5" borderId="2" xfId="2" applyFont="1" applyFill="1" applyBorder="1" applyAlignment="1" applyProtection="1">
      <alignment horizontal="center" vertical="center"/>
    </xf>
    <xf numFmtId="44" fontId="6" fillId="0" borderId="4" xfId="2" applyFont="1" applyFill="1" applyBorder="1" applyAlignment="1" applyProtection="1">
      <alignment horizontal="center" vertical="center"/>
    </xf>
    <xf numFmtId="44" fontId="6" fillId="0" borderId="2" xfId="2" applyFont="1" applyFill="1" applyBorder="1" applyAlignment="1" applyProtection="1">
      <alignment horizontal="center" vertical="center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 applyProtection="1">
      <alignment horizontal="center" vertical="center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21" fillId="0" borderId="0" xfId="0" applyFont="1" applyAlignment="1" applyProtection="1">
      <alignment horizontal="center" vertical="center"/>
    </xf>
    <xf numFmtId="0" fontId="21" fillId="0" borderId="0" xfId="0" quotePrefix="1" applyFont="1" applyFill="1" applyAlignment="1" applyProtection="1">
      <alignment horizontal="left" vertical="center" wrapText="1"/>
    </xf>
    <xf numFmtId="0" fontId="9" fillId="4" borderId="3" xfId="0" applyFont="1" applyFill="1" applyBorder="1" applyAlignment="1" applyProtection="1">
      <alignment horizontal="center" vertical="center"/>
    </xf>
    <xf numFmtId="0" fontId="9" fillId="4" borderId="2" xfId="0" applyFont="1" applyFill="1" applyBorder="1" applyAlignment="1" applyProtection="1">
      <alignment horizontal="center" vertical="center"/>
    </xf>
    <xf numFmtId="44" fontId="9" fillId="4" borderId="4" xfId="2" applyFont="1" applyFill="1" applyBorder="1" applyAlignment="1" applyProtection="1">
      <alignment horizontal="center" vertical="center"/>
    </xf>
    <xf numFmtId="44" fontId="9" fillId="4" borderId="2" xfId="2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 wrapText="1"/>
    </xf>
    <xf numFmtId="44" fontId="12" fillId="4" borderId="1" xfId="2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center" vertical="center"/>
    </xf>
    <xf numFmtId="44" fontId="9" fillId="4" borderId="1" xfId="2" applyFont="1" applyFill="1" applyBorder="1" applyAlignment="1" applyProtection="1">
      <alignment horizontal="center" vertical="center"/>
    </xf>
    <xf numFmtId="0" fontId="5" fillId="4" borderId="6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5" borderId="0" xfId="0" applyFont="1" applyFill="1" applyBorder="1" applyAlignment="1" applyProtection="1">
      <alignment horizontal="center" vertical="center" wrapText="1"/>
    </xf>
    <xf numFmtId="0" fontId="9" fillId="4" borderId="6" xfId="0" applyFont="1" applyFill="1" applyBorder="1" applyAlignment="1" applyProtection="1">
      <alignment horizontal="center" vertical="center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5" fillId="4" borderId="8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5" fillId="4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 applyProtection="1">
      <alignment horizontal="center" vertical="center" wrapText="1"/>
      <protection locked="0"/>
    </xf>
    <xf numFmtId="0" fontId="7" fillId="2" borderId="7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</xf>
    <xf numFmtId="0" fontId="29" fillId="0" borderId="0" xfId="0" applyFont="1" applyBorder="1" applyAlignment="1" applyProtection="1">
      <alignment horizontal="center" vertical="center" wrapText="1"/>
    </xf>
    <xf numFmtId="0" fontId="4" fillId="6" borderId="1" xfId="0" applyFont="1" applyFill="1" applyBorder="1" applyAlignment="1" applyProtection="1">
      <alignment horizontal="left" vertical="center" wrapText="1" indent="1"/>
      <protection locked="0"/>
    </xf>
    <xf numFmtId="0" fontId="20" fillId="10" borderId="1" xfId="0" applyFont="1" applyFill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17" fillId="13" borderId="1" xfId="0" applyFont="1" applyFill="1" applyBorder="1" applyAlignment="1" applyProtection="1">
      <alignment horizontal="center" vertical="center" wrapText="1"/>
    </xf>
  </cellXfs>
  <cellStyles count="5">
    <cellStyle name="Milliers" xfId="1" builtinId="3"/>
    <cellStyle name="Monétaire" xfId="2" builtinId="4"/>
    <cellStyle name="Monétaire 2" xfId="4" xr:uid="{EE2AE889-0582-4C42-A7B0-E899D1B38EA3}"/>
    <cellStyle name="Normal" xfId="0" builtinId="0"/>
    <cellStyle name="Pourcentage" xfId="3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57150</xdr:rowOff>
    </xdr:from>
    <xdr:to>
      <xdr:col>8</xdr:col>
      <xdr:colOff>151858</xdr:colOff>
      <xdr:row>8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C17B7E3-44FE-4ACB-A449-7DAE9E5B6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57150"/>
          <a:ext cx="1704433" cy="14001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295274</xdr:colOff>
      <xdr:row>0</xdr:row>
      <xdr:rowOff>66674</xdr:rowOff>
    </xdr:from>
    <xdr:to>
      <xdr:col>5</xdr:col>
      <xdr:colOff>469899</xdr:colOff>
      <xdr:row>8</xdr:row>
      <xdr:rowOff>19049</xdr:rowOff>
    </xdr:to>
    <xdr:pic>
      <xdr:nvPicPr>
        <xdr:cNvPr id="3" name="Image 2" descr="DA66BF28">
          <a:extLst>
            <a:ext uri="{FF2B5EF4-FFF2-40B4-BE49-F238E27FC236}">
              <a16:creationId xmlns:a16="http://schemas.microsoft.com/office/drawing/2014/main" id="{6546CF0C-B897-4ED4-A043-051EE910A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024" y="66674"/>
          <a:ext cx="2460625" cy="140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1</xdr:row>
      <xdr:rowOff>9525</xdr:rowOff>
    </xdr:from>
    <xdr:to>
      <xdr:col>1</xdr:col>
      <xdr:colOff>714375</xdr:colOff>
      <xdr:row>7</xdr:row>
      <xdr:rowOff>142875</xdr:rowOff>
    </xdr:to>
    <xdr:pic>
      <xdr:nvPicPr>
        <xdr:cNvPr id="4" name="Image 1" descr="logo Région Occitanie carré">
          <a:extLst>
            <a:ext uri="{FF2B5EF4-FFF2-40B4-BE49-F238E27FC236}">
              <a16:creationId xmlns:a16="http://schemas.microsoft.com/office/drawing/2014/main" id="{7904F45F-7710-4C11-9438-7255D8CC5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00025"/>
          <a:ext cx="12763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mp.loc\DIRMER\04-DA2-PL21-ECONOMIE%20BLEUE\01-ADEL\11-DOSSIERS%20TECHNIQUES\PECHE%20AQUA\05%20FEAMPA\6%20E-SYNERGIE\1%20PIECES%20A%20FOURNIR%20FEAMPA\M10%20annexes%20techniq%20FEAMPA%20Commercialisation%20&amp;%20Transformation%20PDM%20ol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Mode d'emploi"/>
      <sheetName val="Infos demandeur"/>
      <sheetName val="Groupe"/>
      <sheetName val="Productions &amp; prévisionnels"/>
      <sheetName val="Indicateurs"/>
      <sheetName val="Critères de sélection"/>
      <sheetName val="justif devis retenus"/>
    </sheetNames>
    <sheetDataSet>
      <sheetData sheetId="0" refreshError="1"/>
      <sheetData sheetId="1" refreshError="1"/>
      <sheetData sheetId="2">
        <row r="5">
          <cell r="D5">
            <v>2022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26763-3ACE-471C-BA30-158F9A4AE21F}">
  <sheetPr codeName="Feuil1"/>
  <dimension ref="A1:B33"/>
  <sheetViews>
    <sheetView workbookViewId="0">
      <selection activeCell="A16" sqref="A16"/>
    </sheetView>
  </sheetViews>
  <sheetFormatPr baseColWidth="10" defaultColWidth="11.42578125" defaultRowHeight="15.75" x14ac:dyDescent="0.25"/>
  <cols>
    <col min="1" max="1" width="46.42578125" style="72" customWidth="1"/>
    <col min="2" max="2" width="62.7109375" style="72" customWidth="1"/>
    <col min="3" max="16384" width="11.42578125" style="72"/>
  </cols>
  <sheetData>
    <row r="1" spans="1:2" x14ac:dyDescent="0.25">
      <c r="A1" s="71" t="s">
        <v>115</v>
      </c>
    </row>
    <row r="2" spans="1:2" x14ac:dyDescent="0.25">
      <c r="A2" s="71" t="s">
        <v>116</v>
      </c>
    </row>
    <row r="4" spans="1:2" x14ac:dyDescent="0.25">
      <c r="A4" s="71" t="s">
        <v>117</v>
      </c>
    </row>
    <row r="5" spans="1:2" x14ac:dyDescent="0.25">
      <c r="A5" s="71" t="s">
        <v>118</v>
      </c>
    </row>
    <row r="6" spans="1:2" x14ac:dyDescent="0.25">
      <c r="A6" s="71" t="s">
        <v>116</v>
      </c>
    </row>
    <row r="8" spans="1:2" x14ac:dyDescent="0.25">
      <c r="A8" s="71" t="s">
        <v>113</v>
      </c>
    </row>
    <row r="9" spans="1:2" x14ac:dyDescent="0.25">
      <c r="A9" s="71" t="s">
        <v>114</v>
      </c>
    </row>
    <row r="11" spans="1:2" x14ac:dyDescent="0.25">
      <c r="A11" s="71" t="s">
        <v>273</v>
      </c>
    </row>
    <row r="12" spans="1:2" x14ac:dyDescent="0.25">
      <c r="A12" s="105" t="s">
        <v>274</v>
      </c>
    </row>
    <row r="13" spans="1:2" x14ac:dyDescent="0.25">
      <c r="A13" s="105" t="s">
        <v>270</v>
      </c>
    </row>
    <row r="14" spans="1:2" x14ac:dyDescent="0.25">
      <c r="A14" s="105" t="s">
        <v>271</v>
      </c>
    </row>
    <row r="15" spans="1:2" x14ac:dyDescent="0.25">
      <c r="A15" s="106"/>
    </row>
    <row r="16" spans="1:2" x14ac:dyDescent="0.25">
      <c r="A16" s="113">
        <v>0.32</v>
      </c>
      <c r="B16" s="114" t="s">
        <v>251</v>
      </c>
    </row>
    <row r="17" spans="1:2" x14ac:dyDescent="0.25">
      <c r="A17" s="113">
        <v>0.4</v>
      </c>
      <c r="B17" s="114" t="s">
        <v>252</v>
      </c>
    </row>
    <row r="18" spans="1:2" x14ac:dyDescent="0.25">
      <c r="A18" s="113">
        <v>0.23</v>
      </c>
      <c r="B18" s="114" t="s">
        <v>253</v>
      </c>
    </row>
    <row r="19" spans="1:2" x14ac:dyDescent="0.25">
      <c r="A19" s="113">
        <v>0.41</v>
      </c>
      <c r="B19" s="114" t="s">
        <v>254</v>
      </c>
    </row>
    <row r="20" spans="1:2" x14ac:dyDescent="0.25">
      <c r="A20" s="113">
        <v>0.51</v>
      </c>
      <c r="B20" s="114" t="s">
        <v>255</v>
      </c>
    </row>
    <row r="21" spans="1:2" x14ac:dyDescent="0.25">
      <c r="A21" s="115">
        <v>0.3</v>
      </c>
      <c r="B21" s="114" t="s">
        <v>256</v>
      </c>
    </row>
    <row r="22" spans="1:2" x14ac:dyDescent="0.25">
      <c r="A22" s="113">
        <v>0.45</v>
      </c>
      <c r="B22" s="114" t="s">
        <v>257</v>
      </c>
    </row>
    <row r="23" spans="1:2" x14ac:dyDescent="0.25">
      <c r="A23" s="113">
        <v>0.55000000000000004</v>
      </c>
      <c r="B23" s="114" t="s">
        <v>258</v>
      </c>
    </row>
    <row r="24" spans="1:2" x14ac:dyDescent="0.25">
      <c r="A24" s="113">
        <v>0.32</v>
      </c>
      <c r="B24" s="114" t="s">
        <v>259</v>
      </c>
    </row>
    <row r="25" spans="1:2" x14ac:dyDescent="0.25">
      <c r="A25" s="115">
        <v>17.5</v>
      </c>
      <c r="B25" s="114" t="s">
        <v>250</v>
      </c>
    </row>
    <row r="26" spans="1:2" x14ac:dyDescent="0.25">
      <c r="A26" s="115">
        <v>70</v>
      </c>
      <c r="B26" s="114" t="s">
        <v>260</v>
      </c>
    </row>
    <row r="27" spans="1:2" x14ac:dyDescent="0.25">
      <c r="A27" s="115">
        <v>90</v>
      </c>
      <c r="B27" s="114" t="s">
        <v>261</v>
      </c>
    </row>
    <row r="28" spans="1:2" x14ac:dyDescent="0.25">
      <c r="A28" s="115">
        <v>110</v>
      </c>
      <c r="B28" s="114" t="s">
        <v>262</v>
      </c>
    </row>
    <row r="30" spans="1:2" x14ac:dyDescent="0.25">
      <c r="A30" s="105" t="s">
        <v>263</v>
      </c>
    </row>
    <row r="31" spans="1:2" x14ac:dyDescent="0.25">
      <c r="A31" s="105" t="s">
        <v>264</v>
      </c>
    </row>
    <row r="32" spans="1:2" x14ac:dyDescent="0.25">
      <c r="A32" s="105" t="s">
        <v>265</v>
      </c>
    </row>
    <row r="33" spans="1:1" x14ac:dyDescent="0.25">
      <c r="A33" s="71" t="s">
        <v>266</v>
      </c>
    </row>
  </sheetData>
  <sheetProtection algorithmName="SHA-512" hashValue="QRBsxtpeqfFqv0ICmH680EWps2Jiwa3Jqx0MT3ICGFEQZ1X5h3ugLXmVexjFrnJOOr8JpQgN6+jH2Te3UiB7eA==" saltValue="GtBpYPf1GlFTt5hPB1tj9w==" spinCount="100000" sheet="1" objects="1" scenarios="1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9E301-8966-489A-BE18-668E396ED3E8}">
  <sheetPr codeName="Feuil10"/>
  <dimension ref="A1:J176"/>
  <sheetViews>
    <sheetView tabSelected="1" zoomScale="90" zoomScaleNormal="90" workbookViewId="0">
      <pane ySplit="3" topLeftCell="A4" activePane="bottomLeft" state="frozen"/>
      <selection pane="bottomLeft" activeCell="B87" sqref="B87"/>
    </sheetView>
  </sheetViews>
  <sheetFormatPr baseColWidth="10" defaultColWidth="11.42578125" defaultRowHeight="14.25" x14ac:dyDescent="0.25"/>
  <cols>
    <col min="1" max="1" width="63.42578125" style="9" customWidth="1"/>
    <col min="2" max="4" width="39.85546875" style="9" customWidth="1"/>
    <col min="5" max="16384" width="11.42578125" style="9"/>
  </cols>
  <sheetData>
    <row r="1" spans="1:10" ht="19.5" customHeight="1" x14ac:dyDescent="0.25">
      <c r="A1" s="196">
        <f>'1-Infos demandeur'!B1</f>
        <v>0</v>
      </c>
      <c r="B1" s="196"/>
      <c r="C1" s="196"/>
      <c r="D1" s="196"/>
    </row>
    <row r="2" spans="1:10" ht="6.75" customHeight="1" x14ac:dyDescent="0.25"/>
    <row r="3" spans="1:10" ht="38.25" customHeight="1" x14ac:dyDescent="0.25">
      <c r="A3" s="201" t="s">
        <v>211</v>
      </c>
      <c r="B3" s="201"/>
      <c r="C3" s="201"/>
      <c r="D3" s="201"/>
    </row>
    <row r="4" spans="1:10" s="10" customFormat="1" ht="32.25" customHeight="1" x14ac:dyDescent="0.25">
      <c r="A4" s="16" t="s">
        <v>124</v>
      </c>
      <c r="B4" s="18" t="s">
        <v>99</v>
      </c>
      <c r="C4" s="19" t="s">
        <v>100</v>
      </c>
      <c r="D4" s="19" t="s">
        <v>101</v>
      </c>
    </row>
    <row r="5" spans="1:10" ht="44.25" customHeight="1" x14ac:dyDescent="0.25">
      <c r="A5" s="20" t="s">
        <v>203</v>
      </c>
      <c r="B5" s="21"/>
      <c r="C5" s="21"/>
      <c r="D5" s="21"/>
    </row>
    <row r="6" spans="1:10" ht="44.25" customHeight="1" x14ac:dyDescent="0.25">
      <c r="A6" s="20" t="s">
        <v>204</v>
      </c>
      <c r="B6" s="21"/>
      <c r="C6" s="21"/>
      <c r="D6" s="21"/>
    </row>
    <row r="7" spans="1:10" ht="36" customHeight="1" x14ac:dyDescent="0.25">
      <c r="A7" s="20" t="s">
        <v>52</v>
      </c>
      <c r="B7" s="21"/>
      <c r="C7" s="21"/>
      <c r="D7" s="21"/>
    </row>
    <row r="8" spans="1:10" ht="36" customHeight="1" x14ac:dyDescent="0.25">
      <c r="A8" s="20" t="s">
        <v>201</v>
      </c>
      <c r="B8" s="21"/>
      <c r="C8" s="21"/>
      <c r="D8" s="21"/>
    </row>
    <row r="9" spans="1:10" ht="36" customHeight="1" x14ac:dyDescent="0.25">
      <c r="A9" s="20" t="s">
        <v>202</v>
      </c>
      <c r="B9" s="21"/>
      <c r="C9" s="21"/>
      <c r="D9" s="21"/>
    </row>
    <row r="10" spans="1:10" ht="36" customHeight="1" x14ac:dyDescent="0.25">
      <c r="A10" s="20" t="s">
        <v>53</v>
      </c>
      <c r="B10" s="21"/>
      <c r="C10" s="21"/>
      <c r="D10" s="21"/>
    </row>
    <row r="11" spans="1:10" ht="44.25" customHeight="1" x14ac:dyDescent="0.25">
      <c r="A11" s="20" t="s">
        <v>109</v>
      </c>
      <c r="B11" s="21"/>
      <c r="C11" s="21"/>
      <c r="D11" s="21"/>
    </row>
    <row r="12" spans="1:10" ht="36" customHeight="1" x14ac:dyDescent="0.25">
      <c r="A12" s="20" t="s">
        <v>54</v>
      </c>
      <c r="B12" s="21"/>
      <c r="C12" s="21"/>
      <c r="D12" s="21"/>
    </row>
    <row r="13" spans="1:10" ht="42.75" customHeight="1" x14ac:dyDescent="0.25">
      <c r="A13" s="19" t="s">
        <v>125</v>
      </c>
      <c r="B13" s="18" t="s">
        <v>24</v>
      </c>
      <c r="C13" s="18" t="s">
        <v>25</v>
      </c>
      <c r="D13" s="18" t="s">
        <v>26</v>
      </c>
    </row>
    <row r="14" spans="1:10" ht="35.25" customHeight="1" x14ac:dyDescent="0.25">
      <c r="A14" s="17" t="s">
        <v>199</v>
      </c>
      <c r="B14" s="18">
        <f>Nmoins3</f>
        <v>0</v>
      </c>
      <c r="C14" s="18">
        <f>Nmoins2</f>
        <v>0</v>
      </c>
      <c r="D14" s="18">
        <f>Nmoins1</f>
        <v>0</v>
      </c>
      <c r="E14" s="199" t="s">
        <v>198</v>
      </c>
      <c r="F14" s="200"/>
      <c r="G14" s="200"/>
      <c r="H14" s="200"/>
      <c r="I14" s="200"/>
      <c r="J14" s="200"/>
    </row>
    <row r="15" spans="1:10" ht="24.75" customHeight="1" x14ac:dyDescent="0.25">
      <c r="A15" s="56" t="s">
        <v>55</v>
      </c>
      <c r="B15" s="58">
        <f>'1-Infos demandeur'!B11</f>
        <v>0</v>
      </c>
      <c r="C15" s="58">
        <f>'1-Infos demandeur'!C11</f>
        <v>0</v>
      </c>
      <c r="D15" s="58">
        <f>'1-Infos demandeur'!D11</f>
        <v>0</v>
      </c>
      <c r="E15" s="199" t="s">
        <v>198</v>
      </c>
      <c r="F15" s="200"/>
      <c r="G15" s="200"/>
      <c r="H15" s="200"/>
      <c r="I15" s="200"/>
      <c r="J15" s="200"/>
    </row>
    <row r="16" spans="1:10" ht="24.75" customHeight="1" x14ac:dyDescent="0.25">
      <c r="A16" s="56" t="s">
        <v>56</v>
      </c>
      <c r="B16" s="59"/>
      <c r="C16" s="59"/>
      <c r="D16" s="59"/>
    </row>
    <row r="17" spans="1:4" ht="24.75" customHeight="1" x14ac:dyDescent="0.25">
      <c r="A17" s="89" t="s">
        <v>57</v>
      </c>
      <c r="B17" s="90">
        <f>SUM(B18:B24)</f>
        <v>0</v>
      </c>
      <c r="C17" s="90">
        <f>SUM(C18:C24)</f>
        <v>0</v>
      </c>
      <c r="D17" s="90">
        <f>SUM(D18:D24)</f>
        <v>0</v>
      </c>
    </row>
    <row r="18" spans="1:4" ht="24.75" customHeight="1" x14ac:dyDescent="0.25">
      <c r="A18" s="57" t="s">
        <v>200</v>
      </c>
      <c r="B18" s="59"/>
      <c r="C18" s="59"/>
      <c r="D18" s="59"/>
    </row>
    <row r="19" spans="1:4" ht="24.75" customHeight="1" x14ac:dyDescent="0.25">
      <c r="A19" s="57" t="s">
        <v>58</v>
      </c>
      <c r="B19" s="59"/>
      <c r="C19" s="59"/>
      <c r="D19" s="59"/>
    </row>
    <row r="20" spans="1:4" ht="24.75" customHeight="1" x14ac:dyDescent="0.25">
      <c r="A20" s="57" t="s">
        <v>59</v>
      </c>
      <c r="B20" s="59"/>
      <c r="C20" s="59"/>
      <c r="D20" s="59"/>
    </row>
    <row r="21" spans="1:4" ht="24.75" customHeight="1" x14ac:dyDescent="0.25">
      <c r="A21" s="57" t="s">
        <v>60</v>
      </c>
      <c r="B21" s="59"/>
      <c r="C21" s="59"/>
      <c r="D21" s="59"/>
    </row>
    <row r="22" spans="1:4" ht="24.75" customHeight="1" x14ac:dyDescent="0.25">
      <c r="A22" s="57" t="s">
        <v>61</v>
      </c>
      <c r="B22" s="59"/>
      <c r="C22" s="59"/>
      <c r="D22" s="59"/>
    </row>
    <row r="23" spans="1:4" ht="24.75" customHeight="1" x14ac:dyDescent="0.25">
      <c r="A23" s="57" t="s">
        <v>62</v>
      </c>
      <c r="B23" s="59"/>
      <c r="C23" s="59"/>
      <c r="D23" s="59"/>
    </row>
    <row r="24" spans="1:4" ht="24.75" customHeight="1" x14ac:dyDescent="0.25">
      <c r="A24" s="57" t="s">
        <v>63</v>
      </c>
      <c r="B24" s="59"/>
      <c r="C24" s="59"/>
      <c r="D24" s="59"/>
    </row>
    <row r="25" spans="1:4" ht="24.75" customHeight="1" x14ac:dyDescent="0.25">
      <c r="A25" s="89" t="s">
        <v>64</v>
      </c>
      <c r="B25" s="90">
        <f>SUM(B26:B31)</f>
        <v>0</v>
      </c>
      <c r="C25" s="90">
        <f>SUM(C26:C31)</f>
        <v>0</v>
      </c>
      <c r="D25" s="90">
        <f>SUM(D26:D31)</f>
        <v>0</v>
      </c>
    </row>
    <row r="26" spans="1:4" ht="24.75" customHeight="1" x14ac:dyDescent="0.2">
      <c r="A26" s="57" t="s">
        <v>66</v>
      </c>
      <c r="B26" s="59"/>
      <c r="C26" s="88"/>
      <c r="D26" s="88"/>
    </row>
    <row r="27" spans="1:4" ht="24.75" customHeight="1" x14ac:dyDescent="0.2">
      <c r="A27" s="57" t="s">
        <v>65</v>
      </c>
      <c r="B27" s="59"/>
      <c r="C27" s="88"/>
      <c r="D27" s="88"/>
    </row>
    <row r="28" spans="1:4" s="11" customFormat="1" ht="24.75" customHeight="1" x14ac:dyDescent="0.2">
      <c r="A28" s="57" t="s">
        <v>67</v>
      </c>
      <c r="B28" s="59"/>
      <c r="C28" s="88"/>
      <c r="D28" s="88"/>
    </row>
    <row r="29" spans="1:4" ht="24.75" customHeight="1" x14ac:dyDescent="0.2">
      <c r="A29" s="57" t="s">
        <v>68</v>
      </c>
      <c r="B29" s="59"/>
      <c r="C29" s="88"/>
      <c r="D29" s="88"/>
    </row>
    <row r="30" spans="1:4" ht="24.75" customHeight="1" x14ac:dyDescent="0.2">
      <c r="A30" s="57" t="s">
        <v>69</v>
      </c>
      <c r="B30" s="59"/>
      <c r="C30" s="88"/>
      <c r="D30" s="88"/>
    </row>
    <row r="31" spans="1:4" ht="24.75" customHeight="1" x14ac:dyDescent="0.2">
      <c r="A31" s="57" t="s">
        <v>98</v>
      </c>
      <c r="B31" s="59"/>
      <c r="C31" s="88"/>
      <c r="D31" s="88"/>
    </row>
    <row r="32" spans="1:4" ht="48.75" customHeight="1" x14ac:dyDescent="0.25">
      <c r="A32" s="89" t="s">
        <v>194</v>
      </c>
      <c r="B32" s="90">
        <f>B15+B16-B17-B25</f>
        <v>0</v>
      </c>
      <c r="C32" s="90">
        <f>C15+C16-C17-C25</f>
        <v>0</v>
      </c>
      <c r="D32" s="90">
        <f>D15+D16-D17-D25</f>
        <v>0</v>
      </c>
    </row>
    <row r="33" spans="1:10" ht="24.75" customHeight="1" x14ac:dyDescent="0.2">
      <c r="A33" s="57" t="s">
        <v>70</v>
      </c>
      <c r="B33" s="59"/>
      <c r="C33" s="88"/>
      <c r="D33" s="88"/>
    </row>
    <row r="34" spans="1:10" ht="24.75" customHeight="1" x14ac:dyDescent="0.25">
      <c r="A34" s="89" t="s">
        <v>195</v>
      </c>
      <c r="B34" s="90">
        <f>SUM(B35:B38)</f>
        <v>0</v>
      </c>
      <c r="C34" s="90">
        <f>SUM(C35:C38)</f>
        <v>0</v>
      </c>
      <c r="D34" s="90">
        <f>SUM(D35:D38)</f>
        <v>0</v>
      </c>
    </row>
    <row r="35" spans="1:10" ht="24.75" customHeight="1" x14ac:dyDescent="0.2">
      <c r="A35" s="57" t="s">
        <v>71</v>
      </c>
      <c r="B35" s="59"/>
      <c r="C35" s="88"/>
      <c r="D35" s="88"/>
    </row>
    <row r="36" spans="1:10" ht="24.75" customHeight="1" x14ac:dyDescent="0.2">
      <c r="A36" s="57" t="s">
        <v>72</v>
      </c>
      <c r="B36" s="59"/>
      <c r="C36" s="88"/>
      <c r="D36" s="88"/>
    </row>
    <row r="37" spans="1:10" ht="24.75" customHeight="1" x14ac:dyDescent="0.2">
      <c r="A37" s="57" t="s">
        <v>73</v>
      </c>
      <c r="B37" s="59"/>
      <c r="C37" s="88"/>
      <c r="D37" s="88"/>
    </row>
    <row r="38" spans="1:10" ht="24.75" customHeight="1" x14ac:dyDescent="0.2">
      <c r="A38" s="57" t="s">
        <v>74</v>
      </c>
      <c r="B38" s="59"/>
      <c r="C38" s="88"/>
      <c r="D38" s="88"/>
    </row>
    <row r="39" spans="1:10" ht="39" customHeight="1" x14ac:dyDescent="0.25">
      <c r="A39" s="89" t="s">
        <v>196</v>
      </c>
      <c r="B39" s="90">
        <f>B32-B33-B34</f>
        <v>0</v>
      </c>
      <c r="C39" s="90">
        <f>C32-C33-C34</f>
        <v>0</v>
      </c>
      <c r="D39" s="90">
        <f>D32-D33-D34</f>
        <v>0</v>
      </c>
      <c r="F39" s="12"/>
    </row>
    <row r="40" spans="1:10" ht="24.75" customHeight="1" x14ac:dyDescent="0.2">
      <c r="A40" s="57" t="s">
        <v>75</v>
      </c>
      <c r="B40" s="59"/>
      <c r="C40" s="88"/>
      <c r="D40" s="88"/>
    </row>
    <row r="41" spans="1:10" ht="24.75" customHeight="1" x14ac:dyDescent="0.25">
      <c r="A41" s="57" t="s">
        <v>76</v>
      </c>
      <c r="B41" s="58">
        <f>'1-Infos demandeur'!B13</f>
        <v>0</v>
      </c>
      <c r="C41" s="58">
        <f>'1-Infos demandeur'!C13</f>
        <v>0</v>
      </c>
      <c r="D41" s="58">
        <f>'1-Infos demandeur'!D13</f>
        <v>0</v>
      </c>
      <c r="E41" s="199" t="s">
        <v>198</v>
      </c>
      <c r="F41" s="200"/>
      <c r="G41" s="200"/>
      <c r="H41" s="200"/>
      <c r="I41" s="200"/>
      <c r="J41" s="200"/>
    </row>
    <row r="42" spans="1:10" ht="41.25" customHeight="1" x14ac:dyDescent="0.25">
      <c r="A42" s="89" t="s">
        <v>197</v>
      </c>
      <c r="B42" s="90">
        <f>B39-B40-B41</f>
        <v>0</v>
      </c>
      <c r="C42" s="90">
        <f>C39-C40-C41</f>
        <v>0</v>
      </c>
      <c r="D42" s="90">
        <f>D39-D40-D41</f>
        <v>0</v>
      </c>
    </row>
    <row r="43" spans="1:10" ht="36.75" customHeight="1" x14ac:dyDescent="0.2">
      <c r="A43" s="57" t="s">
        <v>102</v>
      </c>
      <c r="B43" s="59"/>
      <c r="C43" s="88"/>
      <c r="D43" s="88"/>
    </row>
    <row r="44" spans="1:10" ht="24.75" customHeight="1" x14ac:dyDescent="0.2">
      <c r="A44" s="57" t="s">
        <v>77</v>
      </c>
      <c r="B44" s="59"/>
      <c r="C44" s="88"/>
      <c r="D44" s="88"/>
    </row>
    <row r="45" spans="1:10" ht="24.75" customHeight="1" x14ac:dyDescent="0.25">
      <c r="A45" s="89" t="s">
        <v>78</v>
      </c>
      <c r="B45" s="90">
        <f>B42+B43-B44</f>
        <v>0</v>
      </c>
      <c r="C45" s="90">
        <f>C42+C43-C44</f>
        <v>0</v>
      </c>
      <c r="D45" s="90">
        <f>D42+D43-D44</f>
        <v>0</v>
      </c>
    </row>
    <row r="46" spans="1:10" ht="24.75" customHeight="1" x14ac:dyDescent="0.25">
      <c r="A46" s="22" t="s">
        <v>104</v>
      </c>
      <c r="B46" s="60">
        <f>B45+B41-B43</f>
        <v>0</v>
      </c>
      <c r="C46" s="60">
        <f>C45+C41-C43</f>
        <v>0</v>
      </c>
      <c r="D46" s="60">
        <f>D45+D41-D43</f>
        <v>0</v>
      </c>
    </row>
    <row r="47" spans="1:10" ht="24.75" customHeight="1" x14ac:dyDescent="0.25">
      <c r="A47" s="23" t="s">
        <v>103</v>
      </c>
      <c r="B47" s="61"/>
      <c r="C47" s="61"/>
      <c r="D47" s="61"/>
    </row>
    <row r="48" spans="1:10" ht="24.75" customHeight="1" x14ac:dyDescent="0.25">
      <c r="A48" s="22" t="s">
        <v>105</v>
      </c>
      <c r="B48" s="60">
        <f>B46-B47</f>
        <v>0</v>
      </c>
      <c r="C48" s="60">
        <f>C46-C47</f>
        <v>0</v>
      </c>
      <c r="D48" s="60">
        <f>D46-D47</f>
        <v>0</v>
      </c>
    </row>
    <row r="49" spans="1:5" ht="24.75" customHeight="1" x14ac:dyDescent="0.25">
      <c r="A49" s="22" t="s">
        <v>106</v>
      </c>
      <c r="B49" s="60">
        <f>B48</f>
        <v>0</v>
      </c>
      <c r="C49" s="60">
        <f>B49+C48</f>
        <v>0</v>
      </c>
      <c r="D49" s="60">
        <f>C49+D48</f>
        <v>0</v>
      </c>
    </row>
    <row r="50" spans="1:5" ht="47.25" customHeight="1" x14ac:dyDescent="0.25">
      <c r="A50" s="198" t="s">
        <v>126</v>
      </c>
      <c r="B50" s="198"/>
      <c r="C50" s="198"/>
      <c r="D50" s="198"/>
    </row>
    <row r="51" spans="1:5" ht="55.5" customHeight="1" x14ac:dyDescent="0.25">
      <c r="A51" s="55" t="s">
        <v>79</v>
      </c>
      <c r="B51" s="197"/>
      <c r="C51" s="197"/>
      <c r="D51" s="197"/>
    </row>
    <row r="52" spans="1:5" ht="55.5" customHeight="1" x14ac:dyDescent="0.25">
      <c r="A52" s="55" t="s">
        <v>80</v>
      </c>
      <c r="B52" s="197"/>
      <c r="C52" s="197"/>
      <c r="D52" s="197"/>
    </row>
    <row r="53" spans="1:5" ht="55.5" customHeight="1" x14ac:dyDescent="0.25">
      <c r="A53" s="55" t="s">
        <v>81</v>
      </c>
      <c r="B53" s="197"/>
      <c r="C53" s="197"/>
      <c r="D53" s="197"/>
    </row>
    <row r="54" spans="1:5" ht="51.75" customHeight="1" x14ac:dyDescent="0.25">
      <c r="A54" s="198" t="s">
        <v>127</v>
      </c>
      <c r="B54" s="198"/>
      <c r="C54" s="198"/>
      <c r="D54" s="198"/>
    </row>
    <row r="55" spans="1:5" ht="51.75" customHeight="1" x14ac:dyDescent="0.25">
      <c r="A55" s="55" t="s">
        <v>82</v>
      </c>
      <c r="B55" s="197"/>
      <c r="C55" s="197"/>
      <c r="D55" s="197"/>
    </row>
    <row r="56" spans="1:5" ht="51.75" customHeight="1" x14ac:dyDescent="0.25">
      <c r="A56" s="55" t="s">
        <v>83</v>
      </c>
      <c r="B56" s="197"/>
      <c r="C56" s="197"/>
      <c r="D56" s="197"/>
    </row>
    <row r="57" spans="1:5" ht="51.75" customHeight="1" x14ac:dyDescent="0.25">
      <c r="A57" s="55" t="s">
        <v>121</v>
      </c>
      <c r="B57" s="197"/>
      <c r="C57" s="197"/>
      <c r="D57" s="197"/>
    </row>
    <row r="58" spans="1:5" ht="51.75" customHeight="1" x14ac:dyDescent="0.25">
      <c r="A58" s="55" t="s">
        <v>120</v>
      </c>
      <c r="B58" s="197"/>
      <c r="C58" s="197"/>
      <c r="D58" s="197"/>
    </row>
    <row r="59" spans="1:5" ht="51.75" customHeight="1" x14ac:dyDescent="0.25">
      <c r="A59" s="55" t="s">
        <v>122</v>
      </c>
      <c r="B59" s="197"/>
      <c r="C59" s="197"/>
      <c r="D59" s="197"/>
    </row>
    <row r="60" spans="1:5" ht="48.75" customHeight="1" x14ac:dyDescent="0.25">
      <c r="A60" s="15" t="s">
        <v>128</v>
      </c>
      <c r="B60" s="15" t="s">
        <v>249</v>
      </c>
      <c r="C60" s="15" t="s">
        <v>107</v>
      </c>
      <c r="D60" s="15" t="s">
        <v>108</v>
      </c>
    </row>
    <row r="61" spans="1:5" ht="39.75" customHeight="1" x14ac:dyDescent="0.25">
      <c r="A61" s="14" t="s">
        <v>97</v>
      </c>
      <c r="B61" s="91"/>
      <c r="C61" s="91"/>
      <c r="D61" s="91"/>
      <c r="E61" s="82" t="s">
        <v>268</v>
      </c>
    </row>
    <row r="62" spans="1:5" ht="26.25" customHeight="1" x14ac:dyDescent="0.25">
      <c r="A62" s="56" t="s">
        <v>55</v>
      </c>
      <c r="B62" s="59"/>
      <c r="C62" s="59"/>
      <c r="D62" s="59"/>
    </row>
    <row r="63" spans="1:5" ht="26.25" customHeight="1" x14ac:dyDescent="0.25">
      <c r="A63" s="56" t="s">
        <v>56</v>
      </c>
      <c r="B63" s="59"/>
      <c r="C63" s="59"/>
      <c r="D63" s="59"/>
    </row>
    <row r="64" spans="1:5" ht="26.25" customHeight="1" x14ac:dyDescent="0.25">
      <c r="A64" s="89" t="s">
        <v>57</v>
      </c>
      <c r="B64" s="90">
        <f>SUM(B65:B71)</f>
        <v>0</v>
      </c>
      <c r="C64" s="90">
        <f>SUM(C65:C71)</f>
        <v>0</v>
      </c>
      <c r="D64" s="90">
        <f>SUM(D65:D71)</f>
        <v>0</v>
      </c>
    </row>
    <row r="65" spans="1:9" ht="26.25" customHeight="1" x14ac:dyDescent="0.25">
      <c r="A65" s="57" t="s">
        <v>200</v>
      </c>
      <c r="B65" s="59"/>
      <c r="C65" s="59"/>
      <c r="D65" s="59"/>
    </row>
    <row r="66" spans="1:9" ht="26.25" customHeight="1" x14ac:dyDescent="0.25">
      <c r="A66" s="57" t="s">
        <v>58</v>
      </c>
      <c r="B66" s="59"/>
      <c r="C66" s="59"/>
      <c r="D66" s="59"/>
      <c r="G66" s="11"/>
      <c r="H66" s="11"/>
      <c r="I66" s="11"/>
    </row>
    <row r="67" spans="1:9" ht="26.25" customHeight="1" x14ac:dyDescent="0.25">
      <c r="A67" s="57" t="s">
        <v>59</v>
      </c>
      <c r="B67" s="59"/>
      <c r="C67" s="59"/>
      <c r="D67" s="59"/>
    </row>
    <row r="68" spans="1:9" ht="26.25" customHeight="1" x14ac:dyDescent="0.25">
      <c r="A68" s="57" t="s">
        <v>60</v>
      </c>
      <c r="B68" s="59"/>
      <c r="C68" s="59"/>
      <c r="D68" s="59"/>
    </row>
    <row r="69" spans="1:9" ht="26.25" customHeight="1" x14ac:dyDescent="0.25">
      <c r="A69" s="57" t="s">
        <v>61</v>
      </c>
      <c r="B69" s="59"/>
      <c r="C69" s="59"/>
      <c r="D69" s="59"/>
    </row>
    <row r="70" spans="1:9" ht="26.25" customHeight="1" x14ac:dyDescent="0.25">
      <c r="A70" s="57" t="s">
        <v>62</v>
      </c>
      <c r="B70" s="59"/>
      <c r="C70" s="59"/>
      <c r="D70" s="59"/>
    </row>
    <row r="71" spans="1:9" ht="26.25" customHeight="1" x14ac:dyDescent="0.25">
      <c r="A71" s="57" t="s">
        <v>63</v>
      </c>
      <c r="B71" s="59"/>
      <c r="C71" s="59"/>
      <c r="D71" s="59"/>
    </row>
    <row r="72" spans="1:9" ht="26.25" customHeight="1" x14ac:dyDescent="0.25">
      <c r="A72" s="89" t="s">
        <v>64</v>
      </c>
      <c r="B72" s="90">
        <f>SUM(B73:B78)</f>
        <v>0</v>
      </c>
      <c r="C72" s="90">
        <f>SUM(C73:C78)</f>
        <v>0</v>
      </c>
      <c r="D72" s="90">
        <f>SUM(D73:D78)</f>
        <v>0</v>
      </c>
    </row>
    <row r="73" spans="1:9" ht="26.25" customHeight="1" x14ac:dyDescent="0.2">
      <c r="A73" s="57" t="s">
        <v>66</v>
      </c>
      <c r="B73" s="59"/>
      <c r="C73" s="88"/>
      <c r="D73" s="88"/>
    </row>
    <row r="74" spans="1:9" ht="26.25" customHeight="1" x14ac:dyDescent="0.2">
      <c r="A74" s="57" t="s">
        <v>65</v>
      </c>
      <c r="B74" s="59"/>
      <c r="C74" s="88"/>
      <c r="D74" s="88"/>
    </row>
    <row r="75" spans="1:9" s="11" customFormat="1" ht="26.25" customHeight="1" x14ac:dyDescent="0.2">
      <c r="A75" s="57" t="s">
        <v>67</v>
      </c>
      <c r="B75" s="59"/>
      <c r="C75" s="88"/>
      <c r="D75" s="88"/>
      <c r="G75" s="9"/>
      <c r="H75" s="9"/>
      <c r="I75" s="9"/>
    </row>
    <row r="76" spans="1:9" ht="26.25" customHeight="1" x14ac:dyDescent="0.2">
      <c r="A76" s="57" t="s">
        <v>68</v>
      </c>
      <c r="B76" s="59"/>
      <c r="C76" s="88"/>
      <c r="D76" s="88"/>
    </row>
    <row r="77" spans="1:9" ht="26.25" customHeight="1" x14ac:dyDescent="0.2">
      <c r="A77" s="57" t="s">
        <v>69</v>
      </c>
      <c r="B77" s="59"/>
      <c r="C77" s="88"/>
      <c r="D77" s="88"/>
    </row>
    <row r="78" spans="1:9" ht="26.25" customHeight="1" x14ac:dyDescent="0.2">
      <c r="A78" s="57" t="s">
        <v>98</v>
      </c>
      <c r="B78" s="59"/>
      <c r="C78" s="88"/>
      <c r="D78" s="88"/>
    </row>
    <row r="79" spans="1:9" ht="51" customHeight="1" x14ac:dyDescent="0.25">
      <c r="A79" s="89" t="s">
        <v>194</v>
      </c>
      <c r="B79" s="90">
        <f>B62+B63-B64-B72</f>
        <v>0</v>
      </c>
      <c r="C79" s="90">
        <f>C62+C63-C64-C72</f>
        <v>0</v>
      </c>
      <c r="D79" s="90">
        <f>D62+D63-D64-D72</f>
        <v>0</v>
      </c>
    </row>
    <row r="80" spans="1:9" ht="26.25" customHeight="1" x14ac:dyDescent="0.2">
      <c r="A80" s="57" t="s">
        <v>70</v>
      </c>
      <c r="B80" s="59"/>
      <c r="C80" s="88"/>
      <c r="D80" s="88"/>
    </row>
    <row r="81" spans="1:6" ht="26.25" customHeight="1" x14ac:dyDescent="0.25">
      <c r="A81" s="89" t="s">
        <v>195</v>
      </c>
      <c r="B81" s="90">
        <f>SUM(B82:B85)</f>
        <v>0</v>
      </c>
      <c r="C81" s="90">
        <f>SUM(C82:C85)</f>
        <v>0</v>
      </c>
      <c r="D81" s="90">
        <f>SUM(D82:D85)</f>
        <v>0</v>
      </c>
    </row>
    <row r="82" spans="1:6" ht="26.25" customHeight="1" x14ac:dyDescent="0.2">
      <c r="A82" s="57" t="s">
        <v>71</v>
      </c>
      <c r="B82" s="59"/>
      <c r="C82" s="88"/>
      <c r="D82" s="88"/>
    </row>
    <row r="83" spans="1:6" ht="26.25" customHeight="1" x14ac:dyDescent="0.2">
      <c r="A83" s="57" t="s">
        <v>72</v>
      </c>
      <c r="B83" s="59"/>
      <c r="C83" s="88"/>
      <c r="D83" s="88"/>
    </row>
    <row r="84" spans="1:6" ht="26.25" customHeight="1" x14ac:dyDescent="0.2">
      <c r="A84" s="57" t="s">
        <v>73</v>
      </c>
      <c r="B84" s="59"/>
      <c r="C84" s="88"/>
      <c r="D84" s="88"/>
    </row>
    <row r="85" spans="1:6" ht="26.25" customHeight="1" x14ac:dyDescent="0.2">
      <c r="A85" s="57" t="s">
        <v>74</v>
      </c>
      <c r="B85" s="59"/>
      <c r="C85" s="88"/>
      <c r="D85" s="88"/>
    </row>
    <row r="86" spans="1:6" ht="33" customHeight="1" x14ac:dyDescent="0.25">
      <c r="A86" s="89" t="s">
        <v>196</v>
      </c>
      <c r="B86" s="90">
        <f>B79-B80-B81</f>
        <v>0</v>
      </c>
      <c r="C86" s="90">
        <f>C79-C80-C81</f>
        <v>0</v>
      </c>
      <c r="D86" s="90">
        <f>D79-D80-D81</f>
        <v>0</v>
      </c>
      <c r="F86" s="12"/>
    </row>
    <row r="87" spans="1:6" ht="26.25" customHeight="1" x14ac:dyDescent="0.2">
      <c r="A87" s="57" t="s">
        <v>75</v>
      </c>
      <c r="B87" s="59"/>
      <c r="C87" s="88"/>
      <c r="D87" s="88"/>
    </row>
    <row r="88" spans="1:6" ht="26.25" customHeight="1" x14ac:dyDescent="0.2">
      <c r="A88" s="57" t="s">
        <v>76</v>
      </c>
      <c r="B88" s="59"/>
      <c r="C88" s="88"/>
      <c r="D88" s="88"/>
    </row>
    <row r="89" spans="1:6" ht="39" customHeight="1" x14ac:dyDescent="0.25">
      <c r="A89" s="89" t="s">
        <v>197</v>
      </c>
      <c r="B89" s="90">
        <f>B86-B87-B88</f>
        <v>0</v>
      </c>
      <c r="C89" s="90">
        <f>C86-C87-C88</f>
        <v>0</v>
      </c>
      <c r="D89" s="90">
        <f>D86-D87-D88</f>
        <v>0</v>
      </c>
    </row>
    <row r="90" spans="1:6" ht="36" customHeight="1" x14ac:dyDescent="0.2">
      <c r="A90" s="57" t="s">
        <v>102</v>
      </c>
      <c r="B90" s="59"/>
      <c r="C90" s="88"/>
      <c r="D90" s="88"/>
    </row>
    <row r="91" spans="1:6" ht="26.25" customHeight="1" x14ac:dyDescent="0.2">
      <c r="A91" s="57" t="s">
        <v>77</v>
      </c>
      <c r="B91" s="59"/>
      <c r="C91" s="88"/>
      <c r="D91" s="88"/>
    </row>
    <row r="92" spans="1:6" ht="26.25" customHeight="1" x14ac:dyDescent="0.25">
      <c r="A92" s="89" t="s">
        <v>78</v>
      </c>
      <c r="B92" s="90">
        <f>B89+B90-B91</f>
        <v>0</v>
      </c>
      <c r="C92" s="90">
        <f>C89+C90-C91</f>
        <v>0</v>
      </c>
      <c r="D92" s="90">
        <f>D89+D90-D91</f>
        <v>0</v>
      </c>
    </row>
    <row r="93" spans="1:6" ht="26.25" customHeight="1" x14ac:dyDescent="0.25">
      <c r="A93" s="22" t="s">
        <v>104</v>
      </c>
      <c r="B93" s="60">
        <f>B92+B88-B90</f>
        <v>0</v>
      </c>
      <c r="C93" s="60">
        <f t="shared" ref="C93:D93" si="0">C92+C88-C90</f>
        <v>0</v>
      </c>
      <c r="D93" s="60">
        <f t="shared" si="0"/>
        <v>0</v>
      </c>
    </row>
    <row r="94" spans="1:6" ht="26.25" customHeight="1" x14ac:dyDescent="0.25">
      <c r="A94" s="23" t="s">
        <v>103</v>
      </c>
      <c r="B94" s="61"/>
      <c r="C94" s="61"/>
      <c r="D94" s="61"/>
    </row>
    <row r="95" spans="1:6" ht="26.25" customHeight="1" x14ac:dyDescent="0.25">
      <c r="A95" s="22" t="s">
        <v>105</v>
      </c>
      <c r="B95" s="60">
        <f>B93-B94</f>
        <v>0</v>
      </c>
      <c r="C95" s="60">
        <f>C93-C94</f>
        <v>0</v>
      </c>
      <c r="D95" s="60">
        <f>D93-D94</f>
        <v>0</v>
      </c>
    </row>
    <row r="96" spans="1:6" ht="26.25" customHeight="1" x14ac:dyDescent="0.25">
      <c r="A96" s="22" t="s">
        <v>106</v>
      </c>
      <c r="B96" s="60">
        <f>B95</f>
        <v>0</v>
      </c>
      <c r="C96" s="60">
        <f>B96+C95</f>
        <v>0</v>
      </c>
      <c r="D96" s="60">
        <f>C96+D95</f>
        <v>0</v>
      </c>
    </row>
    <row r="97" spans="1:4" ht="46.5" customHeight="1" x14ac:dyDescent="0.25">
      <c r="A97" s="198" t="s">
        <v>129</v>
      </c>
      <c r="B97" s="198"/>
      <c r="C97" s="198"/>
      <c r="D97" s="198"/>
    </row>
    <row r="98" spans="1:4" ht="49.5" customHeight="1" x14ac:dyDescent="0.25">
      <c r="A98" s="55" t="s">
        <v>84</v>
      </c>
      <c r="B98" s="197"/>
      <c r="C98" s="197"/>
      <c r="D98" s="197"/>
    </row>
    <row r="99" spans="1:4" ht="49.5" customHeight="1" x14ac:dyDescent="0.25">
      <c r="A99" s="55" t="s">
        <v>85</v>
      </c>
      <c r="B99" s="197"/>
      <c r="C99" s="197"/>
      <c r="D99" s="197"/>
    </row>
    <row r="100" spans="1:4" ht="17.25" customHeight="1" x14ac:dyDescent="0.25"/>
    <row r="176" ht="15.75" customHeight="1" x14ac:dyDescent="0.25"/>
  </sheetData>
  <sheetProtection algorithmName="SHA-512" hashValue="9/PV8e5iSfRcDVDzySKvwEWLHxBxqaby/Y1j989HSqBLRXFDQXeuIm961O37VYOgjqDYeTkyRX1Ym0nigmiaaQ==" saltValue="Ugb/c+Gm+AuqzVqlM2GH8Q==" spinCount="100000" sheet="1" formatRows="0"/>
  <mergeCells count="18">
    <mergeCell ref="E41:J41"/>
    <mergeCell ref="E15:J15"/>
    <mergeCell ref="E14:J14"/>
    <mergeCell ref="A3:D3"/>
    <mergeCell ref="B98:D98"/>
    <mergeCell ref="A50:D50"/>
    <mergeCell ref="B51:D51"/>
    <mergeCell ref="B52:D52"/>
    <mergeCell ref="B53:D53"/>
    <mergeCell ref="A54:D54"/>
    <mergeCell ref="A1:D1"/>
    <mergeCell ref="B99:D99"/>
    <mergeCell ref="B55:D55"/>
    <mergeCell ref="B56:D56"/>
    <mergeCell ref="B57:D57"/>
    <mergeCell ref="A97:D97"/>
    <mergeCell ref="B58:D58"/>
    <mergeCell ref="B59:D5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6AC28-FCC7-4AC7-B089-0B7A21366FB2}">
  <sheetPr codeName="Feuil2"/>
  <dimension ref="A12:M18"/>
  <sheetViews>
    <sheetView workbookViewId="0">
      <selection activeCell="M16" sqref="M16"/>
    </sheetView>
  </sheetViews>
  <sheetFormatPr baseColWidth="10" defaultColWidth="11" defaultRowHeight="14.25" x14ac:dyDescent="0.2"/>
  <cols>
    <col min="1" max="1" width="10.42578125" style="1" customWidth="1"/>
    <col min="2" max="16384" width="11" style="1"/>
  </cols>
  <sheetData>
    <row r="12" spans="1:13" ht="18" x14ac:dyDescent="0.25">
      <c r="A12" s="3" t="s">
        <v>43</v>
      </c>
    </row>
    <row r="14" spans="1:13" ht="15" x14ac:dyDescent="0.25">
      <c r="A14" s="4" t="s">
        <v>44</v>
      </c>
      <c r="C14" s="7" t="s">
        <v>269</v>
      </c>
    </row>
    <row r="16" spans="1:13" ht="15" x14ac:dyDescent="0.25">
      <c r="A16" s="5" t="s">
        <v>45</v>
      </c>
      <c r="M16" s="6"/>
    </row>
    <row r="18" spans="1:1" x14ac:dyDescent="0.2">
      <c r="A18" s="1" t="s">
        <v>283</v>
      </c>
    </row>
  </sheetData>
  <sheetProtection algorithmName="SHA-512" hashValue="kJfrNXTACytLI7EsvOuJ+220SkRjGuPAMpJOgi0NBOWI+CFOhD59l2WCxLCw+Yt1ZALLBkPKzJCwbcYrALgl+w==" saltValue="7OOsETQF3ZzMeMrluohABg==" spinCount="100000" sheet="1" formatColumns="0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18F74-6366-4424-8B9A-7359CA40EEAD}">
  <sheetPr codeName="Feuil3"/>
  <dimension ref="A1:G27"/>
  <sheetViews>
    <sheetView zoomScale="85" zoomScaleNormal="8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33" sqref="E33"/>
    </sheetView>
  </sheetViews>
  <sheetFormatPr baseColWidth="10" defaultColWidth="10.85546875" defaultRowHeight="15" x14ac:dyDescent="0.25"/>
  <cols>
    <col min="1" max="1" width="51.140625" style="73" customWidth="1"/>
    <col min="2" max="2" width="36.85546875" style="73" customWidth="1"/>
    <col min="3" max="3" width="34" style="73" customWidth="1"/>
    <col min="4" max="4" width="36.85546875" style="73" customWidth="1"/>
    <col min="5" max="5" width="92.42578125" style="73" customWidth="1"/>
    <col min="6" max="7" width="20" style="73" customWidth="1"/>
    <col min="8" max="16384" width="10.85546875" style="73"/>
  </cols>
  <sheetData>
    <row r="1" spans="1:7" ht="26.25" customHeight="1" x14ac:dyDescent="0.25">
      <c r="A1" s="111" t="s">
        <v>12</v>
      </c>
      <c r="B1" s="139"/>
      <c r="C1" s="139"/>
      <c r="D1" s="139"/>
    </row>
    <row r="2" spans="1:7" ht="34.5" customHeight="1" x14ac:dyDescent="0.25">
      <c r="A2" s="111" t="s">
        <v>284</v>
      </c>
      <c r="B2" s="139"/>
      <c r="C2" s="139"/>
      <c r="D2" s="139"/>
    </row>
    <row r="4" spans="1:7" ht="47.25" customHeight="1" x14ac:dyDescent="0.25">
      <c r="A4" s="109" t="s">
        <v>14</v>
      </c>
      <c r="B4" s="112" t="s">
        <v>24</v>
      </c>
      <c r="C4" s="112" t="s">
        <v>25</v>
      </c>
      <c r="D4" s="112" t="s">
        <v>86</v>
      </c>
    </row>
    <row r="5" spans="1:7" ht="39" customHeight="1" x14ac:dyDescent="0.25">
      <c r="A5" s="116" t="s">
        <v>95</v>
      </c>
      <c r="B5" s="110"/>
      <c r="C5" s="110"/>
      <c r="D5" s="110"/>
      <c r="E5" s="129" t="s">
        <v>96</v>
      </c>
    </row>
    <row r="6" spans="1:7" ht="27.75" customHeight="1" x14ac:dyDescent="0.25">
      <c r="A6" s="116" t="s">
        <v>1</v>
      </c>
      <c r="B6" s="117"/>
      <c r="C6" s="117"/>
      <c r="D6" s="117"/>
      <c r="E6" s="137" t="str">
        <f>IF(OR(B6&gt;43000000,C6&gt;43000000,D6&gt;43000000),"Attention, le demandeur n'est pas une PME !","")</f>
        <v/>
      </c>
      <c r="F6" s="138"/>
      <c r="G6" s="138"/>
    </row>
    <row r="7" spans="1:7" ht="27.75" customHeight="1" x14ac:dyDescent="0.25">
      <c r="A7" s="116" t="s">
        <v>111</v>
      </c>
      <c r="B7" s="117"/>
      <c r="C7" s="117"/>
      <c r="D7" s="117"/>
    </row>
    <row r="8" spans="1:7" ht="27.75" customHeight="1" x14ac:dyDescent="0.25">
      <c r="A8" s="116" t="s">
        <v>112</v>
      </c>
      <c r="B8" s="117"/>
      <c r="C8" s="117"/>
      <c r="D8" s="117"/>
    </row>
    <row r="9" spans="1:7" ht="27.75" customHeight="1" x14ac:dyDescent="0.25">
      <c r="A9" s="118" t="s">
        <v>8</v>
      </c>
      <c r="B9" s="119"/>
      <c r="C9" s="119"/>
      <c r="D9" s="119"/>
      <c r="E9" s="137" t="str">
        <f>IF(OR(B9+B10&gt;250,C9+C10&gt;250,D9+D10&gt;250),"Attention, le demandeur n'est pas une PME !","")</f>
        <v/>
      </c>
      <c r="F9" s="138"/>
      <c r="G9" s="138"/>
    </row>
    <row r="10" spans="1:7" ht="27.75" customHeight="1" x14ac:dyDescent="0.25">
      <c r="A10" s="118" t="s">
        <v>7</v>
      </c>
      <c r="B10" s="119"/>
      <c r="C10" s="119"/>
      <c r="D10" s="119"/>
      <c r="E10" s="137"/>
      <c r="F10" s="138"/>
      <c r="G10" s="138"/>
    </row>
    <row r="11" spans="1:7" ht="27.75" customHeight="1" x14ac:dyDescent="0.25">
      <c r="A11" s="116" t="s">
        <v>2</v>
      </c>
      <c r="B11" s="117"/>
      <c r="C11" s="117"/>
      <c r="D11" s="117"/>
      <c r="E11" s="137" t="str">
        <f>IF(OR(B11&gt;50000000,C11&gt;50000000,D11&gt;50000000),"Attention, le demandeur n'est pas une PME !","")</f>
        <v/>
      </c>
      <c r="F11" s="138"/>
      <c r="G11" s="138"/>
    </row>
    <row r="12" spans="1:7" ht="27.75" customHeight="1" x14ac:dyDescent="0.25">
      <c r="A12" s="116" t="s">
        <v>3</v>
      </c>
      <c r="B12" s="117"/>
      <c r="C12" s="117"/>
      <c r="D12" s="117"/>
    </row>
    <row r="13" spans="1:7" ht="27.75" customHeight="1" x14ac:dyDescent="0.25">
      <c r="A13" s="116" t="s">
        <v>4</v>
      </c>
      <c r="B13" s="117"/>
      <c r="C13" s="117"/>
      <c r="D13" s="117"/>
    </row>
    <row r="14" spans="1:7" ht="27.75" customHeight="1" x14ac:dyDescent="0.25">
      <c r="A14" s="116" t="s">
        <v>5</v>
      </c>
      <c r="B14" s="117"/>
      <c r="C14" s="117"/>
      <c r="D14" s="117"/>
      <c r="F14" s="120"/>
    </row>
    <row r="15" spans="1:7" ht="27.75" customHeight="1" x14ac:dyDescent="0.25">
      <c r="A15" s="116" t="s">
        <v>0</v>
      </c>
      <c r="B15" s="117"/>
      <c r="C15" s="117"/>
      <c r="D15" s="117"/>
    </row>
    <row r="16" spans="1:7" ht="27.75" customHeight="1" x14ac:dyDescent="0.25">
      <c r="A16" s="116" t="s">
        <v>123</v>
      </c>
      <c r="B16" s="121">
        <f>B14+B13</f>
        <v>0</v>
      </c>
      <c r="C16" s="121">
        <f>C14+C13</f>
        <v>0</v>
      </c>
      <c r="D16" s="121">
        <f>D14+D13</f>
        <v>0</v>
      </c>
    </row>
    <row r="18" spans="1:6" ht="20.25" customHeight="1" x14ac:dyDescent="0.25">
      <c r="A18" s="140" t="s">
        <v>267</v>
      </c>
      <c r="B18" s="122">
        <v>1</v>
      </c>
      <c r="C18" s="141"/>
      <c r="D18" s="142"/>
      <c r="E18" s="129" t="s">
        <v>287</v>
      </c>
      <c r="F18" s="73" t="s">
        <v>286</v>
      </c>
    </row>
    <row r="19" spans="1:6" ht="20.25" customHeight="1" x14ac:dyDescent="0.25">
      <c r="A19" s="140"/>
      <c r="B19" s="122">
        <v>2</v>
      </c>
      <c r="C19" s="141"/>
      <c r="D19" s="142"/>
    </row>
    <row r="20" spans="1:6" ht="20.25" customHeight="1" x14ac:dyDescent="0.25">
      <c r="A20" s="140"/>
      <c r="B20" s="122">
        <v>3</v>
      </c>
      <c r="C20" s="141"/>
      <c r="D20" s="142"/>
    </row>
    <row r="21" spans="1:6" ht="20.25" customHeight="1" x14ac:dyDescent="0.25">
      <c r="A21" s="140"/>
      <c r="B21" s="122">
        <v>4</v>
      </c>
      <c r="C21" s="141"/>
      <c r="D21" s="142"/>
    </row>
    <row r="24" spans="1:6" ht="20.25" customHeight="1" x14ac:dyDescent="0.25">
      <c r="A24" s="140" t="s">
        <v>321</v>
      </c>
      <c r="B24" s="122">
        <v>1</v>
      </c>
      <c r="C24" s="141"/>
      <c r="D24" s="142"/>
      <c r="E24" s="129" t="s">
        <v>324</v>
      </c>
    </row>
    <row r="25" spans="1:6" ht="20.25" customHeight="1" x14ac:dyDescent="0.25">
      <c r="A25" s="140"/>
      <c r="B25" s="122">
        <v>2</v>
      </c>
      <c r="C25" s="141"/>
      <c r="D25" s="142"/>
    </row>
    <row r="26" spans="1:6" ht="20.25" customHeight="1" x14ac:dyDescent="0.25">
      <c r="A26" s="140"/>
      <c r="B26" s="122">
        <v>3</v>
      </c>
      <c r="C26" s="141"/>
      <c r="D26" s="142"/>
    </row>
    <row r="27" spans="1:6" ht="20.25" customHeight="1" x14ac:dyDescent="0.25">
      <c r="A27" s="140"/>
      <c r="B27" s="122">
        <v>4</v>
      </c>
      <c r="C27" s="141"/>
      <c r="D27" s="142"/>
    </row>
  </sheetData>
  <sheetProtection algorithmName="SHA-512" hashValue="w4C3hkai9lnuXMTZo6C9gdKZ6aPWDAyMVYDMULAT5H4nuZBDBYVf6E+Ztt50Tw0T+Ok7tree8N7CQKC+mTNUZQ==" saltValue="f6I16eTpGuJvmkkNqtIDwQ==" spinCount="100000" sheet="1" formatRows="0"/>
  <mergeCells count="15">
    <mergeCell ref="A24:A27"/>
    <mergeCell ref="C24:D24"/>
    <mergeCell ref="C25:D25"/>
    <mergeCell ref="C26:D26"/>
    <mergeCell ref="C27:D27"/>
    <mergeCell ref="A18:A21"/>
    <mergeCell ref="C18:D18"/>
    <mergeCell ref="C19:D19"/>
    <mergeCell ref="C20:D20"/>
    <mergeCell ref="C21:D21"/>
    <mergeCell ref="E6:G6"/>
    <mergeCell ref="E11:G11"/>
    <mergeCell ref="E9:G10"/>
    <mergeCell ref="B1:D1"/>
    <mergeCell ref="B2:D2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FBCD1E4-0857-41BC-99D3-B90555FEE3C4}">
          <x14:formula1>
            <xm:f>listes!$A$30:$A$33</xm:f>
          </x14:formula1>
          <xm:sqref>C18:D21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52119-B614-4775-B6A5-16721DD32CD4}">
  <sheetPr codeName="Feuil4"/>
  <dimension ref="A1:G28"/>
  <sheetViews>
    <sheetView zoomScaleNormal="100" workbookViewId="0">
      <selection activeCell="E9" sqref="E9"/>
    </sheetView>
  </sheetViews>
  <sheetFormatPr baseColWidth="10" defaultColWidth="11.42578125" defaultRowHeight="15" x14ac:dyDescent="0.25"/>
  <cols>
    <col min="1" max="1" width="54.140625" style="26" customWidth="1"/>
    <col min="2" max="2" width="27.28515625" style="26" customWidth="1"/>
    <col min="3" max="3" width="27.140625" style="26" customWidth="1"/>
    <col min="4" max="4" width="29.28515625" style="26" customWidth="1"/>
    <col min="5" max="5" width="51.42578125" style="26" customWidth="1"/>
    <col min="6" max="7" width="23.28515625" style="26" customWidth="1"/>
    <col min="8" max="16384" width="11.42578125" style="26"/>
  </cols>
  <sheetData>
    <row r="1" spans="1:5" ht="18" customHeight="1" x14ac:dyDescent="0.25">
      <c r="A1" s="25" t="s">
        <v>12</v>
      </c>
      <c r="B1" s="145">
        <f>'1-Infos demandeur'!B1</f>
        <v>0</v>
      </c>
      <c r="C1" s="146"/>
      <c r="D1" s="147"/>
    </row>
    <row r="2" spans="1:5" ht="18" customHeight="1" x14ac:dyDescent="0.25">
      <c r="A2" s="25" t="s">
        <v>13</v>
      </c>
      <c r="B2" s="145">
        <f>'1-Infos demandeur'!B2</f>
        <v>0</v>
      </c>
      <c r="C2" s="146"/>
      <c r="D2" s="147"/>
    </row>
    <row r="4" spans="1:5" ht="18.75" customHeight="1" x14ac:dyDescent="0.25">
      <c r="A4" s="27" t="s">
        <v>23</v>
      </c>
      <c r="B4" s="148"/>
      <c r="C4" s="149"/>
      <c r="D4" s="150"/>
      <c r="E4" s="130" t="s">
        <v>288</v>
      </c>
    </row>
    <row r="5" spans="1:5" ht="19.5" customHeight="1" x14ac:dyDescent="0.25">
      <c r="A5" s="28" t="s">
        <v>28</v>
      </c>
      <c r="B5" s="151"/>
      <c r="C5" s="151"/>
      <c r="D5" s="151"/>
    </row>
    <row r="6" spans="1:5" x14ac:dyDescent="0.25">
      <c r="A6" s="29"/>
      <c r="B6" s="30"/>
      <c r="C6" s="30"/>
      <c r="D6" s="31"/>
    </row>
    <row r="7" spans="1:5" ht="18" customHeight="1" x14ac:dyDescent="0.25">
      <c r="A7" s="32" t="s">
        <v>38</v>
      </c>
      <c r="B7" s="152" t="s">
        <v>29</v>
      </c>
      <c r="C7" s="152"/>
      <c r="D7" s="68" t="s">
        <v>30</v>
      </c>
    </row>
    <row r="8" spans="1:5" ht="18" customHeight="1" x14ac:dyDescent="0.25">
      <c r="A8" s="28" t="s">
        <v>31</v>
      </c>
      <c r="B8" s="144"/>
      <c r="C8" s="144"/>
      <c r="D8" s="94"/>
    </row>
    <row r="9" spans="1:5" ht="18" customHeight="1" x14ac:dyDescent="0.25">
      <c r="A9" s="28" t="s">
        <v>32</v>
      </c>
      <c r="B9" s="144"/>
      <c r="C9" s="144"/>
      <c r="D9" s="94"/>
    </row>
    <row r="10" spans="1:5" ht="18" customHeight="1" x14ac:dyDescent="0.25">
      <c r="A10" s="28" t="s">
        <v>33</v>
      </c>
      <c r="B10" s="144"/>
      <c r="C10" s="144"/>
      <c r="D10" s="94"/>
    </row>
    <row r="11" spans="1:5" ht="18" customHeight="1" x14ac:dyDescent="0.25">
      <c r="A11" s="28" t="s">
        <v>34</v>
      </c>
      <c r="B11" s="144"/>
      <c r="C11" s="144"/>
      <c r="D11" s="94"/>
    </row>
    <row r="12" spans="1:5" ht="18" customHeight="1" x14ac:dyDescent="0.25">
      <c r="A12" s="28" t="s">
        <v>35</v>
      </c>
      <c r="B12" s="144"/>
      <c r="C12" s="144"/>
      <c r="D12" s="94"/>
    </row>
    <row r="13" spans="1:5" ht="18" customHeight="1" x14ac:dyDescent="0.25">
      <c r="A13" s="28" t="s">
        <v>36</v>
      </c>
      <c r="B13" s="144"/>
      <c r="C13" s="144"/>
      <c r="D13" s="94"/>
    </row>
    <row r="14" spans="1:5" ht="18" customHeight="1" x14ac:dyDescent="0.25">
      <c r="A14" s="28" t="s">
        <v>37</v>
      </c>
      <c r="B14" s="144"/>
      <c r="C14" s="144"/>
      <c r="D14" s="94"/>
    </row>
    <row r="15" spans="1:5" ht="18" customHeight="1" x14ac:dyDescent="0.25">
      <c r="A15" s="28" t="s">
        <v>39</v>
      </c>
      <c r="B15" s="144"/>
      <c r="C15" s="144"/>
      <c r="D15" s="94"/>
    </row>
    <row r="16" spans="1:5" ht="18" customHeight="1" x14ac:dyDescent="0.25">
      <c r="A16" s="28" t="s">
        <v>40</v>
      </c>
      <c r="B16" s="144"/>
      <c r="C16" s="144"/>
      <c r="D16" s="94"/>
    </row>
    <row r="17" spans="1:7" ht="18" customHeight="1" x14ac:dyDescent="0.25">
      <c r="A17" s="28" t="s">
        <v>41</v>
      </c>
      <c r="B17" s="144"/>
      <c r="C17" s="144"/>
      <c r="D17" s="94"/>
    </row>
    <row r="18" spans="1:7" x14ac:dyDescent="0.25">
      <c r="A18" s="29"/>
      <c r="B18" s="30"/>
      <c r="C18" s="30"/>
      <c r="D18" s="31"/>
    </row>
    <row r="19" spans="1:7" ht="23.25" customHeight="1" x14ac:dyDescent="0.25">
      <c r="A19" s="33" t="s">
        <v>42</v>
      </c>
      <c r="B19" s="32" t="s">
        <v>24</v>
      </c>
      <c r="C19" s="32" t="s">
        <v>25</v>
      </c>
      <c r="D19" s="32" t="s">
        <v>26</v>
      </c>
    </row>
    <row r="20" spans="1:7" ht="18" customHeight="1" x14ac:dyDescent="0.25">
      <c r="A20" s="28" t="s">
        <v>27</v>
      </c>
      <c r="B20" s="53"/>
      <c r="C20" s="53"/>
      <c r="D20" s="53"/>
      <c r="E20" s="143" t="str">
        <f>IF(OR(B20&gt;250,C20&gt;250,D20&gt;250),"Attention, le demandeur n'est pas une PME !","")</f>
        <v/>
      </c>
      <c r="F20" s="143"/>
      <c r="G20" s="143"/>
    </row>
    <row r="21" spans="1:7" ht="18" customHeight="1" x14ac:dyDescent="0.25">
      <c r="A21" s="28" t="s">
        <v>22</v>
      </c>
      <c r="B21" s="54"/>
      <c r="C21" s="54"/>
      <c r="D21" s="54"/>
      <c r="E21" s="143" t="str">
        <f>IF(OR(B21&gt;43000000,C21&gt;43000000,D21&gt;43000000),"Attention, le demandeur n'est pas une PME !","")</f>
        <v/>
      </c>
      <c r="F21" s="143"/>
      <c r="G21" s="143"/>
    </row>
    <row r="22" spans="1:7" ht="18" customHeight="1" x14ac:dyDescent="0.25">
      <c r="A22" s="28" t="s">
        <v>15</v>
      </c>
      <c r="B22" s="54"/>
      <c r="C22" s="54"/>
      <c r="D22" s="54"/>
      <c r="E22" s="143" t="str">
        <f>IF(OR(B22&gt;50000000,C22&gt;50000000,D22&gt;50000000),"Attention, le demandeur n'est pas une PME !","")</f>
        <v/>
      </c>
      <c r="F22" s="143"/>
      <c r="G22" s="143"/>
    </row>
    <row r="23" spans="1:7" ht="18" customHeight="1" x14ac:dyDescent="0.25">
      <c r="A23" s="28" t="s">
        <v>16</v>
      </c>
      <c r="B23" s="54"/>
      <c r="C23" s="54"/>
      <c r="D23" s="54"/>
    </row>
    <row r="24" spans="1:7" ht="18" customHeight="1" x14ac:dyDescent="0.25">
      <c r="A24" s="28" t="s">
        <v>17</v>
      </c>
      <c r="B24" s="54"/>
      <c r="C24" s="54"/>
      <c r="D24" s="54"/>
    </row>
    <row r="25" spans="1:7" ht="18" customHeight="1" x14ac:dyDescent="0.25">
      <c r="A25" s="28" t="s">
        <v>18</v>
      </c>
      <c r="B25" s="54"/>
      <c r="C25" s="54"/>
      <c r="D25" s="54"/>
    </row>
    <row r="26" spans="1:7" ht="18" customHeight="1" x14ac:dyDescent="0.25">
      <c r="A26" s="28" t="s">
        <v>19</v>
      </c>
      <c r="B26" s="54"/>
      <c r="C26" s="54"/>
      <c r="D26" s="54"/>
    </row>
    <row r="27" spans="1:7" ht="18" customHeight="1" x14ac:dyDescent="0.25">
      <c r="A27" s="28" t="s">
        <v>20</v>
      </c>
      <c r="B27" s="54"/>
      <c r="C27" s="54"/>
      <c r="D27" s="54"/>
    </row>
    <row r="28" spans="1:7" ht="18" customHeight="1" x14ac:dyDescent="0.25">
      <c r="A28" s="28" t="s">
        <v>21</v>
      </c>
      <c r="B28" s="54"/>
      <c r="C28" s="54"/>
      <c r="D28" s="54"/>
    </row>
  </sheetData>
  <sheetProtection algorithmName="SHA-512" hashValue="m/H5+C8t6NMp2vRWZMXcsRC7bESQV0NVbLnFVb3F6gnnUeXerus+Ceh0z1AUR69NFaB5VOjq4bdOChsJhRjVDw==" saltValue="SopL7FW5OS42yWkYqdRtkg==" spinCount="100000" sheet="1" formatRows="0"/>
  <mergeCells count="18">
    <mergeCell ref="B8:C8"/>
    <mergeCell ref="B1:D1"/>
    <mergeCell ref="B2:D2"/>
    <mergeCell ref="B4:D4"/>
    <mergeCell ref="B5:D5"/>
    <mergeCell ref="B7:C7"/>
    <mergeCell ref="E22:G22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E20:G20"/>
    <mergeCell ref="E21:G21"/>
  </mergeCells>
  <dataValidations count="2">
    <dataValidation type="decimal" operator="greaterThanOrEqual" allowBlank="1" showErrorMessage="1" sqref="B20:D28" xr:uid="{B9E76E02-8B39-4555-A8CA-4746ECE46BE3}">
      <formula1>-5000000</formula1>
      <formula2>0</formula2>
    </dataValidation>
    <dataValidation operator="greaterThan" allowBlank="1" showErrorMessage="1" sqref="B8:D17" xr:uid="{16F55A5A-0D41-49F6-BFB2-ACC9700C7EB2}"/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3C58FD0-9086-49C3-8DBC-DC56CEA7AE0E}">
          <x14:formula1>
            <xm:f>listes!$A$1:$A$2</xm:f>
          </x14:formula1>
          <xm:sqref>B4:D4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D0DF3-EFB0-4B72-882A-6C69D50527C6}">
  <sheetPr codeName="Feuil5"/>
  <dimension ref="A1:I17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6" sqref="K6"/>
    </sheetView>
  </sheetViews>
  <sheetFormatPr baseColWidth="10" defaultColWidth="11.42578125" defaultRowHeight="15" x14ac:dyDescent="0.2"/>
  <cols>
    <col min="1" max="1" width="32" style="65" customWidth="1"/>
    <col min="2" max="2" width="30" style="65" customWidth="1"/>
    <col min="3" max="3" width="29.28515625" style="65" customWidth="1"/>
    <col min="4" max="4" width="92.85546875" style="65" customWidth="1"/>
    <col min="5" max="5" width="36.5703125" style="65" customWidth="1"/>
    <col min="6" max="6" width="34.28515625" style="65" customWidth="1"/>
    <col min="7" max="7" width="43.85546875" style="65" customWidth="1"/>
    <col min="8" max="16384" width="11.42578125" style="65"/>
  </cols>
  <sheetData>
    <row r="1" spans="1:9" ht="18" customHeight="1" x14ac:dyDescent="0.2">
      <c r="A1" s="25" t="s">
        <v>12</v>
      </c>
      <c r="B1" s="153">
        <f>'1-Infos demandeur'!B1</f>
        <v>0</v>
      </c>
      <c r="C1" s="153"/>
      <c r="D1" s="153"/>
    </row>
    <row r="2" spans="1:9" ht="18" customHeight="1" x14ac:dyDescent="0.2">
      <c r="A2" s="25" t="s">
        <v>13</v>
      </c>
      <c r="B2" s="153">
        <f>'1-Infos demandeur'!B2</f>
        <v>0</v>
      </c>
      <c r="C2" s="153"/>
      <c r="D2" s="153"/>
    </row>
    <row r="4" spans="1:9" ht="46.5" customHeight="1" x14ac:dyDescent="0.2">
      <c r="A4" s="107" t="s">
        <v>228</v>
      </c>
      <c r="B4" s="154"/>
      <c r="C4" s="154"/>
      <c r="D4" s="154"/>
      <c r="E4" s="131" t="s">
        <v>288</v>
      </c>
    </row>
    <row r="5" spans="1:9" x14ac:dyDescent="0.2">
      <c r="A5" s="77"/>
      <c r="B5" s="78"/>
      <c r="C5" s="78"/>
    </row>
    <row r="6" spans="1:9" ht="56.25" customHeight="1" x14ac:dyDescent="0.2">
      <c r="A6" s="32" t="s">
        <v>240</v>
      </c>
      <c r="B6" s="68" t="s">
        <v>238</v>
      </c>
      <c r="C6" s="68" t="s">
        <v>30</v>
      </c>
      <c r="D6" s="68" t="s">
        <v>239</v>
      </c>
      <c r="E6" s="92" t="s">
        <v>325</v>
      </c>
      <c r="F6" s="92" t="s">
        <v>326</v>
      </c>
    </row>
    <row r="7" spans="1:9" ht="67.5" customHeight="1" x14ac:dyDescent="0.2">
      <c r="A7" s="74" t="s">
        <v>242</v>
      </c>
      <c r="B7" s="97" t="str">
        <f>IF('1-Infos demandeur'!B1&lt;&gt;"",'1-Infos demandeur'!B1,"")</f>
        <v/>
      </c>
      <c r="C7" s="75"/>
      <c r="D7" s="76"/>
      <c r="E7" s="96"/>
      <c r="F7" s="96"/>
      <c r="G7" s="95" t="str">
        <f t="shared" ref="G7:G16" si="0">IF(B7="","",IF(AND(E7="Non",F7="Non"),"La TVA est éligible pour cet organisme.","La TVA n'est pas éligible pour cet organisme."))</f>
        <v/>
      </c>
    </row>
    <row r="8" spans="1:9" ht="67.5" customHeight="1" x14ac:dyDescent="0.2">
      <c r="A8" s="74" t="s">
        <v>229</v>
      </c>
      <c r="B8" s="98"/>
      <c r="C8" s="75"/>
      <c r="D8" s="76"/>
      <c r="E8" s="96"/>
      <c r="F8" s="96"/>
      <c r="G8" s="95" t="str">
        <f>IF(B8="","",IF(AND(E8="Non",F8="Non"),"La TVA est éligible pour cet organisme.","La TVA n'est pas éligible pour cet organisme."))</f>
        <v/>
      </c>
    </row>
    <row r="9" spans="1:9" ht="67.5" customHeight="1" x14ac:dyDescent="0.2">
      <c r="A9" s="74" t="s">
        <v>230</v>
      </c>
      <c r="B9" s="98"/>
      <c r="C9" s="75"/>
      <c r="D9" s="76"/>
      <c r="E9" s="96"/>
      <c r="F9" s="96"/>
      <c r="G9" s="95" t="str">
        <f>IF(B9="","",IF(AND(E9="Non",F9="Non"),"La TVA est éligible pour cet organisme.","La TVA n'est pas éligible pour cet organisme."))</f>
        <v/>
      </c>
    </row>
    <row r="10" spans="1:9" ht="27" customHeight="1" x14ac:dyDescent="0.2">
      <c r="A10" s="74" t="s">
        <v>231</v>
      </c>
      <c r="B10" s="98"/>
      <c r="C10" s="75"/>
      <c r="D10" s="76"/>
      <c r="E10" s="96"/>
      <c r="F10" s="96"/>
      <c r="G10" s="95" t="str">
        <f t="shared" si="0"/>
        <v/>
      </c>
      <c r="H10" s="95"/>
      <c r="I10" s="95"/>
    </row>
    <row r="11" spans="1:9" ht="27" customHeight="1" x14ac:dyDescent="0.2">
      <c r="A11" s="74" t="s">
        <v>232</v>
      </c>
      <c r="B11" s="98"/>
      <c r="C11" s="75"/>
      <c r="D11" s="76"/>
      <c r="E11" s="96"/>
      <c r="F11" s="96"/>
      <c r="G11" s="95" t="str">
        <f t="shared" si="0"/>
        <v/>
      </c>
    </row>
    <row r="12" spans="1:9" ht="27" customHeight="1" x14ac:dyDescent="0.2">
      <c r="A12" s="74" t="s">
        <v>233</v>
      </c>
      <c r="B12" s="98"/>
      <c r="C12" s="75"/>
      <c r="D12" s="76"/>
      <c r="E12" s="96"/>
      <c r="F12" s="96"/>
      <c r="G12" s="95" t="str">
        <f t="shared" si="0"/>
        <v/>
      </c>
    </row>
    <row r="13" spans="1:9" ht="27" customHeight="1" x14ac:dyDescent="0.2">
      <c r="A13" s="74" t="s">
        <v>234</v>
      </c>
      <c r="B13" s="98"/>
      <c r="C13" s="75"/>
      <c r="D13" s="76"/>
      <c r="E13" s="96"/>
      <c r="F13" s="96"/>
      <c r="G13" s="95" t="str">
        <f t="shared" si="0"/>
        <v/>
      </c>
    </row>
    <row r="14" spans="1:9" ht="27" customHeight="1" x14ac:dyDescent="0.2">
      <c r="A14" s="74" t="s">
        <v>235</v>
      </c>
      <c r="B14" s="98"/>
      <c r="C14" s="75"/>
      <c r="D14" s="76"/>
      <c r="E14" s="96"/>
      <c r="F14" s="96"/>
      <c r="G14" s="95" t="str">
        <f t="shared" si="0"/>
        <v/>
      </c>
    </row>
    <row r="15" spans="1:9" ht="27" customHeight="1" x14ac:dyDescent="0.2">
      <c r="A15" s="74" t="s">
        <v>236</v>
      </c>
      <c r="B15" s="98"/>
      <c r="C15" s="75"/>
      <c r="D15" s="76"/>
      <c r="E15" s="96"/>
      <c r="F15" s="96"/>
      <c r="G15" s="95" t="str">
        <f t="shared" si="0"/>
        <v/>
      </c>
    </row>
    <row r="16" spans="1:9" ht="27" customHeight="1" x14ac:dyDescent="0.2">
      <c r="A16" s="74" t="s">
        <v>237</v>
      </c>
      <c r="B16" s="98"/>
      <c r="C16" s="75"/>
      <c r="D16" s="76"/>
      <c r="E16" s="96"/>
      <c r="F16" s="96"/>
      <c r="G16" s="95" t="str">
        <f t="shared" si="0"/>
        <v/>
      </c>
    </row>
    <row r="17" spans="1:3" x14ac:dyDescent="0.2">
      <c r="A17" s="77"/>
      <c r="B17" s="78"/>
      <c r="C17" s="78"/>
    </row>
  </sheetData>
  <sheetProtection algorithmName="SHA-512" hashValue="PwE0zhzqZy6UNJJ1Y0QgOsLUW3DKnykYZE7RmWTfyQrcLifdw/vABi8Uxxo3A+BfapYAMxQ3AgilKVtYNk35gg==" saltValue="v1Ymg6yjaizrooEmw43lwg==" spinCount="100000" sheet="1" formatRows="0"/>
  <mergeCells count="3">
    <mergeCell ref="B1:D1"/>
    <mergeCell ref="B2:D2"/>
    <mergeCell ref="B4:D4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BFC617-3404-4CA1-8AE2-C20D8E38408B}">
          <x14:formula1>
            <xm:f>listes!$A$1:$A$2</xm:f>
          </x14:formula1>
          <xm:sqref>B4 E7:F16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3643C-85A0-4A70-8106-3E482ACF5EFD}">
  <sheetPr codeName="Feuil6"/>
  <dimension ref="A1:U141"/>
  <sheetViews>
    <sheetView topLeftCell="A73" zoomScale="90" zoomScaleNormal="90" workbookViewId="0">
      <selection activeCell="I83" sqref="I83"/>
    </sheetView>
  </sheetViews>
  <sheetFormatPr baseColWidth="10" defaultColWidth="11.42578125" defaultRowHeight="14.25" x14ac:dyDescent="0.2"/>
  <cols>
    <col min="1" max="1" width="16.5703125" style="34" customWidth="1"/>
    <col min="2" max="2" width="21.85546875" style="34" customWidth="1"/>
    <col min="3" max="3" width="24.7109375" style="34" customWidth="1"/>
    <col min="4" max="4" width="44.5703125" style="34" customWidth="1"/>
    <col min="5" max="5" width="33.28515625" style="34" customWidth="1"/>
    <col min="6" max="6" width="40.5703125" style="34" customWidth="1"/>
    <col min="7" max="7" width="25" style="34" customWidth="1"/>
    <col min="8" max="8" width="24.28515625" style="34" customWidth="1"/>
    <col min="9" max="9" width="25.140625" style="34" customWidth="1"/>
    <col min="10" max="10" width="42.85546875" style="34" customWidth="1"/>
    <col min="11" max="11" width="18.85546875" style="103" customWidth="1"/>
    <col min="12" max="12" width="17.5703125" style="34" customWidth="1"/>
    <col min="13" max="20" width="11.42578125" style="34" customWidth="1"/>
    <col min="21" max="21" width="17" style="34" customWidth="1"/>
    <col min="22" max="16384" width="11.42578125" style="34"/>
  </cols>
  <sheetData>
    <row r="1" spans="1:12" ht="18" customHeight="1" x14ac:dyDescent="0.2">
      <c r="A1" s="140" t="s">
        <v>12</v>
      </c>
      <c r="B1" s="140"/>
      <c r="C1" s="145">
        <f>'1-Infos demandeur'!B1</f>
        <v>0</v>
      </c>
      <c r="D1" s="146"/>
      <c r="E1" s="146"/>
      <c r="F1" s="146"/>
      <c r="G1" s="146"/>
      <c r="H1" s="147"/>
      <c r="I1" s="35"/>
      <c r="J1" s="35"/>
    </row>
    <row r="2" spans="1:12" ht="18" customHeight="1" x14ac:dyDescent="0.2">
      <c r="A2" s="140" t="s">
        <v>13</v>
      </c>
      <c r="B2" s="140"/>
      <c r="C2" s="145">
        <f>'1-Infos demandeur'!B2</f>
        <v>0</v>
      </c>
      <c r="D2" s="146"/>
      <c r="E2" s="146"/>
      <c r="F2" s="146"/>
      <c r="G2" s="146"/>
      <c r="H2" s="147"/>
      <c r="I2" s="35"/>
      <c r="J2" s="35"/>
    </row>
    <row r="3" spans="1:12" ht="6.75" customHeight="1" x14ac:dyDescent="0.2">
      <c r="A3" s="35"/>
      <c r="B3" s="35"/>
      <c r="C3" s="35"/>
      <c r="D3" s="35"/>
      <c r="E3" s="35"/>
      <c r="F3" s="35"/>
      <c r="G3" s="35"/>
      <c r="H3" s="35"/>
      <c r="I3" s="35"/>
      <c r="J3" s="35"/>
    </row>
    <row r="4" spans="1:12" s="36" customFormat="1" ht="20.25" customHeight="1" x14ac:dyDescent="0.25">
      <c r="A4" s="170" t="s">
        <v>93</v>
      </c>
      <c r="B4" s="170"/>
      <c r="C4" s="133"/>
      <c r="D4" s="171" t="s">
        <v>218</v>
      </c>
      <c r="E4" s="171"/>
      <c r="F4" s="171"/>
      <c r="G4" s="171"/>
      <c r="H4" s="171"/>
      <c r="I4" s="134"/>
      <c r="J4" s="134"/>
    </row>
    <row r="5" spans="1:12" ht="6" customHeight="1" x14ac:dyDescent="0.2"/>
    <row r="6" spans="1:12" ht="18" x14ac:dyDescent="0.25">
      <c r="A6" s="62" t="s">
        <v>205</v>
      </c>
      <c r="B6" s="37"/>
      <c r="C6" s="37"/>
      <c r="D6" s="38"/>
      <c r="E6" s="8"/>
      <c r="F6" s="39"/>
      <c r="G6" s="39"/>
    </row>
    <row r="7" spans="1:12" ht="107.25" customHeight="1" x14ac:dyDescent="0.2">
      <c r="A7" s="135" t="s">
        <v>91</v>
      </c>
      <c r="B7" s="135" t="s">
        <v>51</v>
      </c>
      <c r="C7" s="135" t="s">
        <v>241</v>
      </c>
      <c r="D7" s="135" t="s">
        <v>279</v>
      </c>
      <c r="E7" s="135" t="s">
        <v>50</v>
      </c>
      <c r="F7" s="135" t="s">
        <v>92</v>
      </c>
      <c r="G7" s="135" t="s">
        <v>110</v>
      </c>
      <c r="H7" s="135" t="s">
        <v>245</v>
      </c>
      <c r="I7" s="135" t="s">
        <v>246</v>
      </c>
      <c r="J7" s="103"/>
    </row>
    <row r="8" spans="1:12" ht="45" customHeight="1" x14ac:dyDescent="0.2">
      <c r="A8" s="40">
        <v>1</v>
      </c>
      <c r="B8" s="87"/>
      <c r="C8" s="87"/>
      <c r="D8" s="87"/>
      <c r="E8" s="87"/>
      <c r="F8" s="41" t="s">
        <v>133</v>
      </c>
      <c r="G8" s="44"/>
      <c r="H8" s="44"/>
      <c r="I8" s="99">
        <f>G8+IF(J8="La TVA est éligible pour cet organisme.",H8,0)</f>
        <v>0</v>
      </c>
      <c r="J8" s="104" t="str">
        <f>IF(C8="","",VLOOKUP(C8,'3-Partenaires'!$B$7:$G$16,6,FALSE))</f>
        <v/>
      </c>
    </row>
    <row r="9" spans="1:12" ht="45" customHeight="1" x14ac:dyDescent="0.2">
      <c r="A9" s="40">
        <v>2</v>
      </c>
      <c r="B9" s="87"/>
      <c r="C9" s="87"/>
      <c r="D9" s="87"/>
      <c r="E9" s="87"/>
      <c r="F9" s="41" t="s">
        <v>136</v>
      </c>
      <c r="G9" s="44"/>
      <c r="H9" s="44"/>
      <c r="I9" s="99">
        <f>G9+IF(J9="La TVA est éligible pour cet organisme.",H9,0)</f>
        <v>0</v>
      </c>
      <c r="J9" s="104" t="str">
        <f>IF(C9="","",VLOOKUP(C9,'3-Partenaires'!$B$7:$G$16,6,FALSE))</f>
        <v/>
      </c>
      <c r="L9" s="104"/>
    </row>
    <row r="10" spans="1:12" ht="45" customHeight="1" x14ac:dyDescent="0.2">
      <c r="A10" s="40">
        <v>3</v>
      </c>
      <c r="B10" s="87"/>
      <c r="C10" s="87"/>
      <c r="D10" s="87"/>
      <c r="E10" s="87"/>
      <c r="F10" s="41" t="s">
        <v>139</v>
      </c>
      <c r="G10" s="44"/>
      <c r="H10" s="44"/>
      <c r="I10" s="99">
        <f>G10+IF(J10="La TVA est éligible pour cet organisme.",H10,0)</f>
        <v>0</v>
      </c>
      <c r="J10" s="104" t="str">
        <f>IF(C10="","",VLOOKUP(C10,'3-Partenaires'!$B$7:$G$16,6,FALSE))</f>
        <v/>
      </c>
    </row>
    <row r="11" spans="1:12" ht="45" customHeight="1" x14ac:dyDescent="0.2">
      <c r="A11" s="40">
        <v>4</v>
      </c>
      <c r="B11" s="87"/>
      <c r="C11" s="87"/>
      <c r="D11" s="87"/>
      <c r="E11" s="87"/>
      <c r="F11" s="41" t="s">
        <v>140</v>
      </c>
      <c r="G11" s="44"/>
      <c r="H11" s="44"/>
      <c r="I11" s="99">
        <f t="shared" ref="I11:I27" si="0">G11+IF(K11="La TVA est éligible pour cet organisme.",H11,0)</f>
        <v>0</v>
      </c>
      <c r="J11" s="104" t="str">
        <f>IF(C11="","",VLOOKUP(C11,'3-Partenaires'!$B$7:$G$16,6,FALSE))</f>
        <v/>
      </c>
      <c r="K11" s="104" t="str">
        <f>IF(C11="","",VLOOKUP(C11,'3-Partenaires'!$B$7:$G$16,6,FALSE))</f>
        <v/>
      </c>
    </row>
    <row r="12" spans="1:12" ht="45" customHeight="1" x14ac:dyDescent="0.2">
      <c r="A12" s="40">
        <v>5</v>
      </c>
      <c r="B12" s="87"/>
      <c r="C12" s="87"/>
      <c r="D12" s="87"/>
      <c r="E12" s="87"/>
      <c r="F12" s="41" t="s">
        <v>141</v>
      </c>
      <c r="G12" s="44"/>
      <c r="H12" s="44"/>
      <c r="I12" s="99">
        <f t="shared" si="0"/>
        <v>0</v>
      </c>
      <c r="J12" s="104" t="str">
        <f>IF(C12="","",VLOOKUP(C12,'3-Partenaires'!$B$7:$G$16,6,FALSE))</f>
        <v/>
      </c>
      <c r="K12" s="104" t="str">
        <f>IF(C12="","",VLOOKUP(C12,'3-Partenaires'!$B$7:$G$16,6,FALSE))</f>
        <v/>
      </c>
    </row>
    <row r="13" spans="1:12" ht="45" customHeight="1" x14ac:dyDescent="0.2">
      <c r="A13" s="40">
        <v>6</v>
      </c>
      <c r="B13" s="87"/>
      <c r="C13" s="87"/>
      <c r="D13" s="87"/>
      <c r="E13" s="87"/>
      <c r="F13" s="41" t="s">
        <v>142</v>
      </c>
      <c r="G13" s="44"/>
      <c r="H13" s="44"/>
      <c r="I13" s="99">
        <f t="shared" si="0"/>
        <v>0</v>
      </c>
      <c r="J13" s="104" t="str">
        <f>IF(C13="","",VLOOKUP(C13,'3-Partenaires'!$B$7:$G$16,6,FALSE))</f>
        <v/>
      </c>
      <c r="K13" s="104" t="str">
        <f>IF(C13="","",VLOOKUP(C13,'3-Partenaires'!$B$7:$G$16,6,FALSE))</f>
        <v/>
      </c>
    </row>
    <row r="14" spans="1:12" ht="45" customHeight="1" x14ac:dyDescent="0.2">
      <c r="A14" s="40">
        <v>7</v>
      </c>
      <c r="B14" s="87"/>
      <c r="C14" s="87"/>
      <c r="D14" s="87"/>
      <c r="E14" s="87"/>
      <c r="F14" s="41" t="s">
        <v>143</v>
      </c>
      <c r="G14" s="44"/>
      <c r="H14" s="44"/>
      <c r="I14" s="99">
        <f t="shared" si="0"/>
        <v>0</v>
      </c>
      <c r="J14" s="104" t="str">
        <f>IF(C14="","",VLOOKUP(C14,'3-Partenaires'!$B$7:$G$16,6,FALSE))</f>
        <v/>
      </c>
      <c r="K14" s="104" t="str">
        <f>IF(C14="","",VLOOKUP(C14,'3-Partenaires'!$B$7:$G$16,6,FALSE))</f>
        <v/>
      </c>
    </row>
    <row r="15" spans="1:12" ht="45" customHeight="1" x14ac:dyDescent="0.2">
      <c r="A15" s="40">
        <v>8</v>
      </c>
      <c r="B15" s="87"/>
      <c r="C15" s="87"/>
      <c r="D15" s="87"/>
      <c r="E15" s="87"/>
      <c r="F15" s="41" t="s">
        <v>144</v>
      </c>
      <c r="G15" s="44"/>
      <c r="H15" s="44"/>
      <c r="I15" s="99">
        <f t="shared" si="0"/>
        <v>0</v>
      </c>
      <c r="J15" s="104" t="str">
        <f>IF(C15="","",VLOOKUP(C15,'3-Partenaires'!$B$7:$G$16,6,FALSE))</f>
        <v/>
      </c>
      <c r="K15" s="104" t="str">
        <f>IF(C15="","",VLOOKUP(C15,'3-Partenaires'!$B$7:$G$16,6,FALSE))</f>
        <v/>
      </c>
    </row>
    <row r="16" spans="1:12" ht="45" customHeight="1" x14ac:dyDescent="0.2">
      <c r="A16" s="40">
        <v>9</v>
      </c>
      <c r="B16" s="87"/>
      <c r="C16" s="87"/>
      <c r="D16" s="87"/>
      <c r="E16" s="87"/>
      <c r="F16" s="41" t="s">
        <v>145</v>
      </c>
      <c r="G16" s="44"/>
      <c r="H16" s="44"/>
      <c r="I16" s="99">
        <f t="shared" si="0"/>
        <v>0</v>
      </c>
      <c r="J16" s="104" t="str">
        <f>IF(C16="","",VLOOKUP(C16,'3-Partenaires'!$B$7:$G$16,6,FALSE))</f>
        <v/>
      </c>
      <c r="K16" s="104" t="str">
        <f>IF(C16="","",VLOOKUP(C16,'3-Partenaires'!$B$7:$G$16,6,FALSE))</f>
        <v/>
      </c>
    </row>
    <row r="17" spans="1:11" ht="45" customHeight="1" x14ac:dyDescent="0.2">
      <c r="A17" s="40">
        <v>10</v>
      </c>
      <c r="B17" s="87"/>
      <c r="C17" s="87"/>
      <c r="D17" s="87"/>
      <c r="E17" s="87"/>
      <c r="F17" s="41" t="s">
        <v>146</v>
      </c>
      <c r="G17" s="44"/>
      <c r="H17" s="44"/>
      <c r="I17" s="99">
        <f t="shared" si="0"/>
        <v>0</v>
      </c>
      <c r="J17" s="104" t="str">
        <f>IF(C17="","",VLOOKUP(C17,'3-Partenaires'!$B$7:$G$16,6,FALSE))</f>
        <v/>
      </c>
      <c r="K17" s="104" t="str">
        <f>IF(C17="","",VLOOKUP(C17,'3-Partenaires'!$B$7:$G$16,6,FALSE))</f>
        <v/>
      </c>
    </row>
    <row r="18" spans="1:11" ht="45" customHeight="1" x14ac:dyDescent="0.2">
      <c r="A18" s="40">
        <v>11</v>
      </c>
      <c r="B18" s="87"/>
      <c r="C18" s="87"/>
      <c r="D18" s="87"/>
      <c r="E18" s="87"/>
      <c r="F18" s="41" t="s">
        <v>147</v>
      </c>
      <c r="G18" s="44"/>
      <c r="H18" s="44"/>
      <c r="I18" s="99">
        <f t="shared" si="0"/>
        <v>0</v>
      </c>
      <c r="J18" s="104" t="str">
        <f>IF(C18="","",VLOOKUP(C18,'3-Partenaires'!$B$7:$G$16,6,FALSE))</f>
        <v/>
      </c>
      <c r="K18" s="104" t="str">
        <f>IF(C18="","",VLOOKUP(C18,'3-Partenaires'!$B$7:$G$16,6,FALSE))</f>
        <v/>
      </c>
    </row>
    <row r="19" spans="1:11" ht="45" customHeight="1" x14ac:dyDescent="0.2">
      <c r="A19" s="40">
        <v>12</v>
      </c>
      <c r="B19" s="87"/>
      <c r="C19" s="87"/>
      <c r="D19" s="87"/>
      <c r="E19" s="87"/>
      <c r="F19" s="41" t="s">
        <v>148</v>
      </c>
      <c r="G19" s="44"/>
      <c r="H19" s="44"/>
      <c r="I19" s="99">
        <f t="shared" si="0"/>
        <v>0</v>
      </c>
      <c r="J19" s="104" t="str">
        <f>IF(C19="","",VLOOKUP(C19,'3-Partenaires'!$B$7:$G$16,6,FALSE))</f>
        <v/>
      </c>
      <c r="K19" s="104" t="str">
        <f>IF(C19="","",VLOOKUP(C19,'3-Partenaires'!$B$7:$G$16,6,FALSE))</f>
        <v/>
      </c>
    </row>
    <row r="20" spans="1:11" ht="45" customHeight="1" x14ac:dyDescent="0.2">
      <c r="A20" s="40">
        <v>13</v>
      </c>
      <c r="B20" s="87"/>
      <c r="C20" s="87"/>
      <c r="D20" s="87"/>
      <c r="E20" s="87"/>
      <c r="F20" s="41" t="s">
        <v>149</v>
      </c>
      <c r="G20" s="44"/>
      <c r="H20" s="44"/>
      <c r="I20" s="99">
        <f t="shared" si="0"/>
        <v>0</v>
      </c>
      <c r="J20" s="104" t="str">
        <f>IF(C20="","",VLOOKUP(C20,'3-Partenaires'!$B$7:$G$16,6,FALSE))</f>
        <v/>
      </c>
      <c r="K20" s="104" t="str">
        <f>IF(C20="","",VLOOKUP(C20,'3-Partenaires'!$B$7:$G$16,6,FALSE))</f>
        <v/>
      </c>
    </row>
    <row r="21" spans="1:11" ht="45" customHeight="1" x14ac:dyDescent="0.2">
      <c r="A21" s="40">
        <v>14</v>
      </c>
      <c r="B21" s="87"/>
      <c r="C21" s="87"/>
      <c r="D21" s="87"/>
      <c r="E21" s="87"/>
      <c r="F21" s="41" t="s">
        <v>150</v>
      </c>
      <c r="G21" s="44"/>
      <c r="H21" s="44"/>
      <c r="I21" s="99">
        <f>G21+IF(K21="La TVA est éligible pour cet organisme.",H21,0)</f>
        <v>0</v>
      </c>
      <c r="J21" s="104" t="str">
        <f>IF(C21="","",VLOOKUP(C21,'3-Partenaires'!$B$7:$G$16,6,FALSE))</f>
        <v/>
      </c>
      <c r="K21" s="104" t="str">
        <f>IF(C21="","",VLOOKUP(C21,'3-Partenaires'!$B$7:$G$16,6,FALSE))</f>
        <v/>
      </c>
    </row>
    <row r="22" spans="1:11" ht="45" customHeight="1" x14ac:dyDescent="0.2">
      <c r="A22" s="40">
        <v>15</v>
      </c>
      <c r="B22" s="87"/>
      <c r="C22" s="87"/>
      <c r="D22" s="87"/>
      <c r="E22" s="87"/>
      <c r="F22" s="41" t="s">
        <v>151</v>
      </c>
      <c r="G22" s="44"/>
      <c r="H22" s="44"/>
      <c r="I22" s="99">
        <f t="shared" si="0"/>
        <v>0</v>
      </c>
      <c r="J22" s="104" t="str">
        <f>IF(C22="","",VLOOKUP(C22,'3-Partenaires'!$B$7:$G$16,6,FALSE))</f>
        <v/>
      </c>
      <c r="K22" s="104" t="str">
        <f>IF(C22="","",VLOOKUP(C22,'3-Partenaires'!$B$7:$G$16,6,FALSE))</f>
        <v/>
      </c>
    </row>
    <row r="23" spans="1:11" ht="45" customHeight="1" x14ac:dyDescent="0.2">
      <c r="A23" s="40">
        <v>16</v>
      </c>
      <c r="B23" s="87"/>
      <c r="C23" s="87"/>
      <c r="D23" s="87"/>
      <c r="E23" s="87"/>
      <c r="F23" s="41" t="s">
        <v>152</v>
      </c>
      <c r="G23" s="44"/>
      <c r="H23" s="44"/>
      <c r="I23" s="99">
        <f t="shared" si="0"/>
        <v>0</v>
      </c>
      <c r="J23" s="104" t="str">
        <f>IF(C23="","",VLOOKUP(C23,'3-Partenaires'!$B$7:$G$16,6,FALSE))</f>
        <v/>
      </c>
      <c r="K23" s="104" t="str">
        <f>IF(C23="","",VLOOKUP(C23,'3-Partenaires'!$B$7:$G$16,6,FALSE))</f>
        <v/>
      </c>
    </row>
    <row r="24" spans="1:11" ht="45" customHeight="1" x14ac:dyDescent="0.2">
      <c r="A24" s="40">
        <v>17</v>
      </c>
      <c r="B24" s="87"/>
      <c r="C24" s="87"/>
      <c r="D24" s="87"/>
      <c r="E24" s="87"/>
      <c r="F24" s="41" t="s">
        <v>153</v>
      </c>
      <c r="G24" s="44"/>
      <c r="H24" s="44"/>
      <c r="I24" s="99">
        <f t="shared" si="0"/>
        <v>0</v>
      </c>
      <c r="J24" s="104" t="str">
        <f>IF(C24="","",VLOOKUP(C24,'3-Partenaires'!$B$7:$G$16,6,FALSE))</f>
        <v/>
      </c>
      <c r="K24" s="104" t="str">
        <f>IF(C24="","",VLOOKUP(C24,'3-Partenaires'!$B$7:$G$16,6,FALSE))</f>
        <v/>
      </c>
    </row>
    <row r="25" spans="1:11" ht="45" customHeight="1" x14ac:dyDescent="0.2">
      <c r="A25" s="40">
        <v>18</v>
      </c>
      <c r="B25" s="87"/>
      <c r="C25" s="87"/>
      <c r="D25" s="87"/>
      <c r="E25" s="87"/>
      <c r="F25" s="41" t="s">
        <v>154</v>
      </c>
      <c r="G25" s="44"/>
      <c r="H25" s="44"/>
      <c r="I25" s="99">
        <f t="shared" si="0"/>
        <v>0</v>
      </c>
      <c r="J25" s="104" t="str">
        <f>IF(C25="","",VLOOKUP(C25,'3-Partenaires'!$B$7:$G$16,6,FALSE))</f>
        <v/>
      </c>
      <c r="K25" s="104" t="str">
        <f>IF(C25="","",VLOOKUP(C25,'3-Partenaires'!$B$7:$G$16,6,FALSE))</f>
        <v/>
      </c>
    </row>
    <row r="26" spans="1:11" ht="45" customHeight="1" x14ac:dyDescent="0.2">
      <c r="A26" s="40">
        <v>19</v>
      </c>
      <c r="B26" s="87"/>
      <c r="C26" s="87"/>
      <c r="D26" s="87"/>
      <c r="E26" s="87"/>
      <c r="F26" s="41" t="s">
        <v>155</v>
      </c>
      <c r="G26" s="44"/>
      <c r="H26" s="44"/>
      <c r="I26" s="99">
        <f t="shared" si="0"/>
        <v>0</v>
      </c>
      <c r="J26" s="104" t="str">
        <f>IF(C26="","",VLOOKUP(C26,'3-Partenaires'!$B$7:$G$16,6,FALSE))</f>
        <v/>
      </c>
      <c r="K26" s="104" t="str">
        <f>IF(C26="","",VLOOKUP(C26,'3-Partenaires'!$B$7:$G$16,6,FALSE))</f>
        <v/>
      </c>
    </row>
    <row r="27" spans="1:11" ht="45" customHeight="1" x14ac:dyDescent="0.2">
      <c r="A27" s="40">
        <v>20</v>
      </c>
      <c r="B27" s="87"/>
      <c r="C27" s="87"/>
      <c r="D27" s="87"/>
      <c r="E27" s="87"/>
      <c r="F27" s="41" t="s">
        <v>156</v>
      </c>
      <c r="G27" s="44"/>
      <c r="H27" s="44"/>
      <c r="I27" s="99">
        <f t="shared" si="0"/>
        <v>0</v>
      </c>
      <c r="J27" s="104" t="str">
        <f>IF(C27="","",VLOOKUP(C27,'3-Partenaires'!$B$7:$G$16,6,FALSE))</f>
        <v/>
      </c>
      <c r="K27" s="104" t="str">
        <f>IF(C27="","",VLOOKUP(C27,'3-Partenaires'!$B$7:$G$16,6,FALSE))</f>
        <v/>
      </c>
    </row>
    <row r="28" spans="1:11" ht="45" customHeight="1" x14ac:dyDescent="0.2">
      <c r="A28" s="40">
        <v>21</v>
      </c>
      <c r="B28" s="87"/>
      <c r="C28" s="87"/>
      <c r="D28" s="87"/>
      <c r="E28" s="87"/>
      <c r="F28" s="41" t="s">
        <v>291</v>
      </c>
      <c r="G28" s="44"/>
      <c r="H28" s="44"/>
      <c r="I28" s="99">
        <f t="shared" ref="I28:I36" si="1">G28+IF(K28="La TVA est éligible pour cet organisme.",H28,0)</f>
        <v>0</v>
      </c>
      <c r="J28" s="104" t="str">
        <f>IF(C28="","",VLOOKUP(C28,'3-Partenaires'!$B$7:$G$16,6,FALSE))</f>
        <v/>
      </c>
      <c r="K28" s="104" t="str">
        <f>IF(C28="","",VLOOKUP(C28,'3-Partenaires'!$B$7:$G$16,6,FALSE))</f>
        <v/>
      </c>
    </row>
    <row r="29" spans="1:11" ht="45" customHeight="1" x14ac:dyDescent="0.2">
      <c r="A29" s="40">
        <v>22</v>
      </c>
      <c r="B29" s="87"/>
      <c r="C29" s="87"/>
      <c r="D29" s="87"/>
      <c r="E29" s="87"/>
      <c r="F29" s="41" t="s">
        <v>293</v>
      </c>
      <c r="G29" s="44"/>
      <c r="H29" s="44"/>
      <c r="I29" s="99">
        <f t="shared" si="1"/>
        <v>0</v>
      </c>
      <c r="J29" s="104" t="str">
        <f>IF(C29="","",VLOOKUP(C29,'3-Partenaires'!$B$7:$G$16,6,FALSE))</f>
        <v/>
      </c>
      <c r="K29" s="104" t="str">
        <f>IF(C29="","",VLOOKUP(C29,'3-Partenaires'!$B$7:$G$16,6,FALSE))</f>
        <v/>
      </c>
    </row>
    <row r="30" spans="1:11" ht="45" customHeight="1" x14ac:dyDescent="0.2">
      <c r="A30" s="40">
        <v>23</v>
      </c>
      <c r="B30" s="87"/>
      <c r="C30" s="87"/>
      <c r="D30" s="87"/>
      <c r="E30" s="87"/>
      <c r="F30" s="41" t="s">
        <v>294</v>
      </c>
      <c r="G30" s="44"/>
      <c r="H30" s="44"/>
      <c r="I30" s="99">
        <f t="shared" si="1"/>
        <v>0</v>
      </c>
      <c r="J30" s="104" t="str">
        <f>IF(C30="","",VLOOKUP(C30,'3-Partenaires'!$B$7:$G$16,6,FALSE))</f>
        <v/>
      </c>
      <c r="K30" s="104" t="str">
        <f>IF(C30="","",VLOOKUP(C30,'3-Partenaires'!$B$7:$G$16,6,FALSE))</f>
        <v/>
      </c>
    </row>
    <row r="31" spans="1:11" ht="45" customHeight="1" x14ac:dyDescent="0.2">
      <c r="A31" s="40">
        <v>24</v>
      </c>
      <c r="B31" s="87"/>
      <c r="C31" s="87"/>
      <c r="D31" s="87"/>
      <c r="E31" s="87"/>
      <c r="F31" s="41" t="s">
        <v>320</v>
      </c>
      <c r="G31" s="44"/>
      <c r="H31" s="44"/>
      <c r="I31" s="99">
        <f t="shared" si="1"/>
        <v>0</v>
      </c>
      <c r="J31" s="104" t="str">
        <f>IF(C31="","",VLOOKUP(C31,'3-Partenaires'!$B$7:$G$16,6,FALSE))</f>
        <v/>
      </c>
      <c r="K31" s="104" t="str">
        <f>IF(C31="","",VLOOKUP(C31,'3-Partenaires'!$B$7:$G$16,6,FALSE))</f>
        <v/>
      </c>
    </row>
    <row r="32" spans="1:11" ht="45" customHeight="1" x14ac:dyDescent="0.2">
      <c r="A32" s="40">
        <v>25</v>
      </c>
      <c r="B32" s="87"/>
      <c r="C32" s="87"/>
      <c r="D32" s="87"/>
      <c r="E32" s="87"/>
      <c r="F32" s="41" t="s">
        <v>296</v>
      </c>
      <c r="G32" s="44"/>
      <c r="H32" s="44"/>
      <c r="I32" s="99">
        <f t="shared" si="1"/>
        <v>0</v>
      </c>
      <c r="J32" s="104" t="str">
        <f>IF(C32="","",VLOOKUP(C32,'3-Partenaires'!$B$7:$G$16,6,FALSE))</f>
        <v/>
      </c>
      <c r="K32" s="104" t="str">
        <f>IF(C32="","",VLOOKUP(C32,'3-Partenaires'!$B$7:$G$16,6,FALSE))</f>
        <v/>
      </c>
    </row>
    <row r="33" spans="1:11" ht="45" customHeight="1" x14ac:dyDescent="0.2">
      <c r="A33" s="40">
        <v>26</v>
      </c>
      <c r="B33" s="87"/>
      <c r="C33" s="87"/>
      <c r="D33" s="87"/>
      <c r="E33" s="87"/>
      <c r="F33" s="41" t="s">
        <v>297</v>
      </c>
      <c r="G33" s="44"/>
      <c r="H33" s="44"/>
      <c r="I33" s="99">
        <f t="shared" si="1"/>
        <v>0</v>
      </c>
      <c r="J33" s="104" t="str">
        <f>IF(C33="","",VLOOKUP(C33,'3-Partenaires'!$B$7:$G$16,6,FALSE))</f>
        <v/>
      </c>
      <c r="K33" s="104" t="str">
        <f>IF(C33="","",VLOOKUP(C33,'3-Partenaires'!$B$7:$G$16,6,FALSE))</f>
        <v/>
      </c>
    </row>
    <row r="34" spans="1:11" ht="45" customHeight="1" x14ac:dyDescent="0.2">
      <c r="A34" s="40">
        <v>27</v>
      </c>
      <c r="B34" s="87"/>
      <c r="C34" s="87"/>
      <c r="D34" s="87"/>
      <c r="E34" s="87"/>
      <c r="F34" s="41" t="s">
        <v>298</v>
      </c>
      <c r="G34" s="44"/>
      <c r="H34" s="44"/>
      <c r="I34" s="99">
        <f t="shared" si="1"/>
        <v>0</v>
      </c>
      <c r="J34" s="104" t="str">
        <f>IF(C34="","",VLOOKUP(C34,'3-Partenaires'!$B$7:$G$16,6,FALSE))</f>
        <v/>
      </c>
      <c r="K34" s="104" t="str">
        <f>IF(C34="","",VLOOKUP(C34,'3-Partenaires'!$B$7:$G$16,6,FALSE))</f>
        <v/>
      </c>
    </row>
    <row r="35" spans="1:11" ht="45" customHeight="1" x14ac:dyDescent="0.2">
      <c r="A35" s="40">
        <v>28</v>
      </c>
      <c r="B35" s="87"/>
      <c r="C35" s="87"/>
      <c r="D35" s="87"/>
      <c r="E35" s="87"/>
      <c r="F35" s="41" t="s">
        <v>299</v>
      </c>
      <c r="G35" s="44"/>
      <c r="H35" s="44"/>
      <c r="I35" s="99">
        <f t="shared" si="1"/>
        <v>0</v>
      </c>
      <c r="J35" s="104" t="str">
        <f>IF(C35="","",VLOOKUP(C35,'3-Partenaires'!$B$7:$G$16,6,FALSE))</f>
        <v/>
      </c>
      <c r="K35" s="104" t="str">
        <f>IF(C35="","",VLOOKUP(C35,'3-Partenaires'!$B$7:$G$16,6,FALSE))</f>
        <v/>
      </c>
    </row>
    <row r="36" spans="1:11" ht="45" customHeight="1" x14ac:dyDescent="0.2">
      <c r="A36" s="40">
        <v>29</v>
      </c>
      <c r="B36" s="87"/>
      <c r="C36" s="87"/>
      <c r="D36" s="87"/>
      <c r="E36" s="87"/>
      <c r="F36" s="41" t="s">
        <v>300</v>
      </c>
      <c r="G36" s="44"/>
      <c r="H36" s="44"/>
      <c r="I36" s="99">
        <f t="shared" si="1"/>
        <v>0</v>
      </c>
      <c r="J36" s="104" t="str">
        <f>IF(C36="","",VLOOKUP(C36,'3-Partenaires'!$B$7:$G$16,6,FALSE))</f>
        <v/>
      </c>
      <c r="K36" s="104" t="str">
        <f>IF(C36="","",VLOOKUP(C36,'3-Partenaires'!$B$7:$G$16,6,FALSE))</f>
        <v/>
      </c>
    </row>
    <row r="37" spans="1:11" ht="45" customHeight="1" x14ac:dyDescent="0.2">
      <c r="A37" s="40">
        <v>30</v>
      </c>
      <c r="B37" s="87"/>
      <c r="C37" s="87"/>
      <c r="D37" s="87"/>
      <c r="E37" s="87"/>
      <c r="F37" s="41" t="s">
        <v>301</v>
      </c>
      <c r="G37" s="44"/>
      <c r="H37" s="44"/>
      <c r="I37" s="99">
        <f t="shared" ref="I37" si="2">G37+IF(K37="La TVA est éligible pour cet organisme.",H37,0)</f>
        <v>0</v>
      </c>
      <c r="J37" s="104" t="str">
        <f>IF(C37="","",VLOOKUP(C37,'3-Partenaires'!$B$7:$G$16,6,FALSE))</f>
        <v/>
      </c>
      <c r="K37" s="104" t="str">
        <f>IF(C37="","",VLOOKUP(C37,'3-Partenaires'!$B$7:$G$16,6,FALSE))</f>
        <v/>
      </c>
    </row>
    <row r="38" spans="1:11" s="42" customFormat="1" ht="48" customHeight="1" x14ac:dyDescent="0.25">
      <c r="A38" s="167" t="s">
        <v>208</v>
      </c>
      <c r="B38" s="168"/>
      <c r="C38" s="168"/>
      <c r="D38" s="168"/>
      <c r="E38" s="168"/>
      <c r="F38" s="168"/>
      <c r="G38" s="168"/>
      <c r="H38" s="169"/>
      <c r="I38" s="100">
        <f>SUM(I8:I37)</f>
        <v>0</v>
      </c>
    </row>
    <row r="41" spans="1:11" ht="18" x14ac:dyDescent="0.25">
      <c r="A41" s="62" t="s">
        <v>207</v>
      </c>
      <c r="B41" s="37"/>
      <c r="C41" s="37"/>
      <c r="D41" s="38"/>
      <c r="E41" s="8"/>
      <c r="F41" s="39"/>
      <c r="G41" s="39"/>
    </row>
    <row r="42" spans="1:11" ht="102" customHeight="1" x14ac:dyDescent="0.2">
      <c r="A42" s="135" t="s">
        <v>91</v>
      </c>
      <c r="B42" s="135" t="s">
        <v>206</v>
      </c>
      <c r="C42" s="135" t="s">
        <v>289</v>
      </c>
      <c r="D42" s="135" t="s">
        <v>278</v>
      </c>
      <c r="E42" s="135" t="s">
        <v>217</v>
      </c>
      <c r="F42" s="135" t="s">
        <v>213</v>
      </c>
      <c r="G42" s="155" t="s">
        <v>243</v>
      </c>
      <c r="H42" s="156"/>
    </row>
    <row r="43" spans="1:11" ht="45" customHeight="1" x14ac:dyDescent="0.2">
      <c r="A43" s="40">
        <v>1</v>
      </c>
      <c r="B43" s="85"/>
      <c r="C43" s="85"/>
      <c r="D43" s="85"/>
      <c r="E43" s="64"/>
      <c r="F43" s="24"/>
      <c r="G43" s="165">
        <f t="shared" ref="G43:G62" si="3">ROUND(E43*F43,2)</f>
        <v>0</v>
      </c>
      <c r="H43" s="166"/>
      <c r="I43" s="101"/>
      <c r="J43" s="101">
        <f>SUMIF($C$43:$C$62,K68,$G$43:$H$62)</f>
        <v>0</v>
      </c>
    </row>
    <row r="44" spans="1:11" ht="45" customHeight="1" x14ac:dyDescent="0.2">
      <c r="A44" s="40">
        <v>2</v>
      </c>
      <c r="B44" s="85"/>
      <c r="C44" s="87"/>
      <c r="D44" s="85"/>
      <c r="E44" s="63"/>
      <c r="F44" s="24"/>
      <c r="G44" s="165">
        <f t="shared" si="3"/>
        <v>0</v>
      </c>
      <c r="H44" s="166"/>
      <c r="I44" s="101"/>
      <c r="J44" s="101">
        <f>SUMIF($C$43:$C$62,L69,$G$43:$H$62)</f>
        <v>0</v>
      </c>
    </row>
    <row r="45" spans="1:11" ht="45" customHeight="1" x14ac:dyDescent="0.2">
      <c r="A45" s="40">
        <v>3</v>
      </c>
      <c r="B45" s="85"/>
      <c r="C45" s="87"/>
      <c r="D45" s="85"/>
      <c r="E45" s="63"/>
      <c r="F45" s="24"/>
      <c r="G45" s="165">
        <f t="shared" si="3"/>
        <v>0</v>
      </c>
      <c r="H45" s="166"/>
      <c r="I45" s="101"/>
      <c r="J45" s="101">
        <f>SUMIF($C$43:$C$62,M70,$G$43:$H$62)</f>
        <v>0</v>
      </c>
    </row>
    <row r="46" spans="1:11" ht="45" customHeight="1" x14ac:dyDescent="0.2">
      <c r="A46" s="40">
        <v>4</v>
      </c>
      <c r="B46" s="85"/>
      <c r="C46" s="87"/>
      <c r="D46" s="85"/>
      <c r="E46" s="63"/>
      <c r="F46" s="24"/>
      <c r="G46" s="165">
        <f t="shared" si="3"/>
        <v>0</v>
      </c>
      <c r="H46" s="166"/>
      <c r="I46" s="101"/>
      <c r="J46" s="101">
        <f>SUMIF($C$43:$C$62,N71,$G$43:$H$62)</f>
        <v>0</v>
      </c>
    </row>
    <row r="47" spans="1:11" ht="45" customHeight="1" x14ac:dyDescent="0.2">
      <c r="A47" s="40">
        <v>5</v>
      </c>
      <c r="B47" s="85"/>
      <c r="C47" s="87"/>
      <c r="D47" s="85"/>
      <c r="E47" s="63"/>
      <c r="F47" s="24"/>
      <c r="G47" s="165">
        <f t="shared" si="3"/>
        <v>0</v>
      </c>
      <c r="H47" s="166"/>
      <c r="I47" s="101"/>
      <c r="J47" s="101">
        <f>SUMIF($C$43:$C$62,O72,$G$43:$H$62)</f>
        <v>0</v>
      </c>
    </row>
    <row r="48" spans="1:11" ht="45" customHeight="1" x14ac:dyDescent="0.2">
      <c r="A48" s="40">
        <v>6</v>
      </c>
      <c r="B48" s="85"/>
      <c r="C48" s="87"/>
      <c r="D48" s="85"/>
      <c r="E48" s="63"/>
      <c r="F48" s="24"/>
      <c r="G48" s="165">
        <f t="shared" si="3"/>
        <v>0</v>
      </c>
      <c r="H48" s="166"/>
      <c r="I48" s="101"/>
      <c r="J48" s="101">
        <f>SUMIF($C$43:$C$62,P73,$G$43:$H$62)</f>
        <v>0</v>
      </c>
    </row>
    <row r="49" spans="1:20" ht="45" customHeight="1" x14ac:dyDescent="0.2">
      <c r="A49" s="40">
        <v>7</v>
      </c>
      <c r="B49" s="85"/>
      <c r="C49" s="87"/>
      <c r="D49" s="85"/>
      <c r="E49" s="63"/>
      <c r="F49" s="24"/>
      <c r="G49" s="165">
        <f t="shared" si="3"/>
        <v>0</v>
      </c>
      <c r="H49" s="166"/>
      <c r="I49" s="101"/>
      <c r="J49" s="101">
        <f>SUMIF($C$43:$C$62,Q74,$G$43:$H$62)</f>
        <v>0</v>
      </c>
    </row>
    <row r="50" spans="1:20" ht="45" customHeight="1" x14ac:dyDescent="0.2">
      <c r="A50" s="40">
        <v>8</v>
      </c>
      <c r="B50" s="85"/>
      <c r="C50" s="87"/>
      <c r="D50" s="85"/>
      <c r="E50" s="63"/>
      <c r="F50" s="24"/>
      <c r="G50" s="165">
        <f t="shared" si="3"/>
        <v>0</v>
      </c>
      <c r="H50" s="166"/>
      <c r="I50" s="101"/>
      <c r="J50" s="101">
        <f>SUMIF($C$43:$C$62,R75,$G$43:$H$62)</f>
        <v>0</v>
      </c>
    </row>
    <row r="51" spans="1:20" ht="45" customHeight="1" x14ac:dyDescent="0.2">
      <c r="A51" s="40">
        <v>9</v>
      </c>
      <c r="B51" s="85"/>
      <c r="C51" s="87"/>
      <c r="D51" s="85"/>
      <c r="E51" s="63"/>
      <c r="F51" s="24"/>
      <c r="G51" s="165">
        <f t="shared" si="3"/>
        <v>0</v>
      </c>
      <c r="H51" s="166"/>
      <c r="I51" s="101"/>
      <c r="J51" s="101">
        <f>SUMIF($C$43:$C$62,S76,$G$43:$H$62)</f>
        <v>0</v>
      </c>
    </row>
    <row r="52" spans="1:20" ht="45" customHeight="1" x14ac:dyDescent="0.2">
      <c r="A52" s="40">
        <v>10</v>
      </c>
      <c r="B52" s="85"/>
      <c r="C52" s="87"/>
      <c r="D52" s="85"/>
      <c r="E52" s="63"/>
      <c r="F52" s="24"/>
      <c r="G52" s="165">
        <f t="shared" si="3"/>
        <v>0</v>
      </c>
      <c r="H52" s="166"/>
      <c r="I52" s="101"/>
      <c r="J52" s="101">
        <f>SUMIF($C$43:$C$62,T77,$G$43:$H$62)</f>
        <v>0</v>
      </c>
    </row>
    <row r="53" spans="1:20" ht="45" customHeight="1" x14ac:dyDescent="0.2">
      <c r="A53" s="40">
        <v>11</v>
      </c>
      <c r="B53" s="85"/>
      <c r="C53" s="87"/>
      <c r="D53" s="85"/>
      <c r="E53" s="63"/>
      <c r="F53" s="24"/>
      <c r="G53" s="165">
        <f t="shared" si="3"/>
        <v>0</v>
      </c>
      <c r="H53" s="166"/>
      <c r="I53" s="101"/>
      <c r="J53" s="101"/>
    </row>
    <row r="54" spans="1:20" ht="45" customHeight="1" x14ac:dyDescent="0.2">
      <c r="A54" s="40">
        <v>12</v>
      </c>
      <c r="B54" s="85"/>
      <c r="C54" s="87"/>
      <c r="D54" s="85"/>
      <c r="E54" s="63"/>
      <c r="F54" s="24"/>
      <c r="G54" s="165">
        <f t="shared" si="3"/>
        <v>0</v>
      </c>
      <c r="H54" s="166"/>
      <c r="I54" s="101"/>
      <c r="J54" s="101"/>
    </row>
    <row r="55" spans="1:20" ht="45" customHeight="1" x14ac:dyDescent="0.2">
      <c r="A55" s="40">
        <v>13</v>
      </c>
      <c r="B55" s="85"/>
      <c r="C55" s="87"/>
      <c r="D55" s="85"/>
      <c r="E55" s="63"/>
      <c r="F55" s="24"/>
      <c r="G55" s="165">
        <f t="shared" si="3"/>
        <v>0</v>
      </c>
      <c r="H55" s="166"/>
      <c r="I55" s="101"/>
      <c r="J55" s="101"/>
    </row>
    <row r="56" spans="1:20" ht="45" customHeight="1" x14ac:dyDescent="0.2">
      <c r="A56" s="40">
        <v>14</v>
      </c>
      <c r="B56" s="85"/>
      <c r="C56" s="87"/>
      <c r="D56" s="85"/>
      <c r="E56" s="63"/>
      <c r="F56" s="24"/>
      <c r="G56" s="165">
        <f t="shared" si="3"/>
        <v>0</v>
      </c>
      <c r="H56" s="166"/>
      <c r="I56" s="101"/>
      <c r="J56" s="101"/>
    </row>
    <row r="57" spans="1:20" ht="45" customHeight="1" x14ac:dyDescent="0.2">
      <c r="A57" s="40">
        <v>15</v>
      </c>
      <c r="B57" s="85"/>
      <c r="C57" s="87"/>
      <c r="D57" s="85"/>
      <c r="E57" s="63"/>
      <c r="F57" s="24"/>
      <c r="G57" s="165">
        <f t="shared" si="3"/>
        <v>0</v>
      </c>
      <c r="H57" s="166"/>
      <c r="I57" s="101"/>
      <c r="J57" s="101"/>
    </row>
    <row r="58" spans="1:20" ht="45" customHeight="1" x14ac:dyDescent="0.2">
      <c r="A58" s="40">
        <v>16</v>
      </c>
      <c r="B58" s="85"/>
      <c r="C58" s="87"/>
      <c r="D58" s="85"/>
      <c r="E58" s="63"/>
      <c r="F58" s="24"/>
      <c r="G58" s="165">
        <f t="shared" si="3"/>
        <v>0</v>
      </c>
      <c r="H58" s="166"/>
      <c r="I58" s="101"/>
      <c r="J58" s="101"/>
    </row>
    <row r="59" spans="1:20" ht="45" customHeight="1" x14ac:dyDescent="0.2">
      <c r="A59" s="40">
        <v>17</v>
      </c>
      <c r="B59" s="85"/>
      <c r="C59" s="87"/>
      <c r="D59" s="85"/>
      <c r="E59" s="63"/>
      <c r="F59" s="24"/>
      <c r="G59" s="165">
        <f t="shared" si="3"/>
        <v>0</v>
      </c>
      <c r="H59" s="166"/>
      <c r="I59" s="101"/>
      <c r="J59" s="101"/>
    </row>
    <row r="60" spans="1:20" ht="45" customHeight="1" x14ac:dyDescent="0.2">
      <c r="A60" s="40">
        <v>18</v>
      </c>
      <c r="B60" s="85"/>
      <c r="C60" s="87"/>
      <c r="D60" s="85"/>
      <c r="E60" s="63"/>
      <c r="F60" s="24"/>
      <c r="G60" s="165">
        <f t="shared" si="3"/>
        <v>0</v>
      </c>
      <c r="H60" s="166"/>
      <c r="I60" s="101"/>
      <c r="J60" s="101"/>
    </row>
    <row r="61" spans="1:20" ht="45" customHeight="1" x14ac:dyDescent="0.2">
      <c r="A61" s="40">
        <v>19</v>
      </c>
      <c r="B61" s="85"/>
      <c r="C61" s="87"/>
      <c r="D61" s="85"/>
      <c r="E61" s="63"/>
      <c r="F61" s="24"/>
      <c r="G61" s="165">
        <f t="shared" si="3"/>
        <v>0</v>
      </c>
      <c r="H61" s="166"/>
      <c r="I61" s="101"/>
      <c r="J61" s="101"/>
    </row>
    <row r="62" spans="1:20" ht="45" customHeight="1" x14ac:dyDescent="0.2">
      <c r="A62" s="40">
        <v>20</v>
      </c>
      <c r="B62" s="85"/>
      <c r="C62" s="87"/>
      <c r="D62" s="85"/>
      <c r="E62" s="63"/>
      <c r="F62" s="24"/>
      <c r="G62" s="165">
        <f t="shared" si="3"/>
        <v>0</v>
      </c>
      <c r="H62" s="166"/>
      <c r="I62" s="101"/>
      <c r="J62" s="101"/>
    </row>
    <row r="63" spans="1:20" s="42" customFormat="1" ht="48" customHeight="1" x14ac:dyDescent="0.25">
      <c r="A63" s="167" t="s">
        <v>214</v>
      </c>
      <c r="B63" s="172"/>
      <c r="C63" s="172"/>
      <c r="D63" s="172"/>
      <c r="E63" s="172"/>
      <c r="F63" s="173"/>
      <c r="G63" s="174">
        <f>SUM(G43:H62)</f>
        <v>0</v>
      </c>
      <c r="H63" s="175"/>
      <c r="T63" s="86"/>
    </row>
    <row r="66" spans="1:20" ht="18" x14ac:dyDescent="0.25">
      <c r="A66" s="62" t="s">
        <v>209</v>
      </c>
      <c r="B66" s="37"/>
      <c r="C66" s="37"/>
      <c r="D66" s="38"/>
      <c r="E66" s="8"/>
      <c r="F66" s="39"/>
      <c r="G66" s="39"/>
    </row>
    <row r="67" spans="1:20" ht="129" customHeight="1" x14ac:dyDescent="0.2">
      <c r="A67" s="155" t="s">
        <v>238</v>
      </c>
      <c r="B67" s="156"/>
      <c r="C67" s="135" t="s">
        <v>322</v>
      </c>
      <c r="D67" s="155" t="s">
        <v>210</v>
      </c>
      <c r="E67" s="156"/>
      <c r="F67" s="135" t="s">
        <v>323</v>
      </c>
      <c r="G67" s="157" t="s">
        <v>244</v>
      </c>
      <c r="H67" s="158"/>
      <c r="K67" s="103" t="s">
        <v>238</v>
      </c>
    </row>
    <row r="68" spans="1:20" ht="27.75" customHeight="1" x14ac:dyDescent="0.2">
      <c r="A68" s="159" t="str">
        <f>IF('3-Partenaires'!B7&lt;&gt;"",'3-Partenaires'!B7,"")</f>
        <v/>
      </c>
      <c r="B68" s="160"/>
      <c r="C68" s="110"/>
      <c r="D68" s="161"/>
      <c r="E68" s="162"/>
      <c r="F68" s="110"/>
      <c r="G68" s="163">
        <f>IF(AND(C68="Oui",F68="Oui"),J43*15%,0)</f>
        <v>0</v>
      </c>
      <c r="H68" s="164"/>
      <c r="I68" s="102"/>
      <c r="J68" s="102"/>
      <c r="K68" s="103" t="str">
        <f>A68</f>
        <v/>
      </c>
      <c r="L68" s="34" t="s">
        <v>238</v>
      </c>
    </row>
    <row r="69" spans="1:20" ht="27.75" customHeight="1" x14ac:dyDescent="0.2">
      <c r="A69" s="159" t="str">
        <f>IF('3-Partenaires'!B8&lt;&gt;"",'3-Partenaires'!B8,"")</f>
        <v/>
      </c>
      <c r="B69" s="160"/>
      <c r="C69" s="110"/>
      <c r="D69" s="161"/>
      <c r="E69" s="162"/>
      <c r="F69" s="110"/>
      <c r="G69" s="163">
        <f t="shared" ref="G69:G77" si="4">IF(AND(C69="Oui",F69="Oui"),J44*15%,0)</f>
        <v>0</v>
      </c>
      <c r="H69" s="164"/>
      <c r="I69" s="102"/>
      <c r="J69" s="102"/>
      <c r="L69" s="34" t="str">
        <f>A69</f>
        <v/>
      </c>
      <c r="M69" s="34" t="s">
        <v>238</v>
      </c>
    </row>
    <row r="70" spans="1:20" ht="27.75" customHeight="1" x14ac:dyDescent="0.2">
      <c r="A70" s="159" t="str">
        <f>IF('3-Partenaires'!B9&lt;&gt;"",'3-Partenaires'!B9,"")</f>
        <v/>
      </c>
      <c r="B70" s="160"/>
      <c r="C70" s="110"/>
      <c r="D70" s="161"/>
      <c r="E70" s="162"/>
      <c r="F70" s="110"/>
      <c r="G70" s="163">
        <f t="shared" si="4"/>
        <v>0</v>
      </c>
      <c r="H70" s="164"/>
      <c r="I70" s="102"/>
      <c r="J70" s="102"/>
      <c r="M70" s="34" t="str">
        <f>A70</f>
        <v/>
      </c>
      <c r="N70" s="34" t="s">
        <v>238</v>
      </c>
    </row>
    <row r="71" spans="1:20" ht="27.75" customHeight="1" x14ac:dyDescent="0.2">
      <c r="A71" s="159" t="str">
        <f>IF('3-Partenaires'!B10&lt;&gt;"",'3-Partenaires'!B10,"")</f>
        <v/>
      </c>
      <c r="B71" s="160"/>
      <c r="C71" s="110"/>
      <c r="D71" s="161"/>
      <c r="E71" s="162"/>
      <c r="F71" s="110"/>
      <c r="G71" s="163">
        <f t="shared" si="4"/>
        <v>0</v>
      </c>
      <c r="H71" s="164"/>
      <c r="I71" s="102"/>
      <c r="J71" s="102"/>
      <c r="N71" s="34" t="str">
        <f>A71</f>
        <v/>
      </c>
      <c r="O71" s="34" t="s">
        <v>238</v>
      </c>
    </row>
    <row r="72" spans="1:20" ht="27.75" customHeight="1" x14ac:dyDescent="0.2">
      <c r="A72" s="159" t="str">
        <f>IF('3-Partenaires'!B11&lt;&gt;"",'3-Partenaires'!B11,"")</f>
        <v/>
      </c>
      <c r="B72" s="160"/>
      <c r="C72" s="110"/>
      <c r="D72" s="161"/>
      <c r="E72" s="162"/>
      <c r="F72" s="110"/>
      <c r="G72" s="163">
        <f t="shared" si="4"/>
        <v>0</v>
      </c>
      <c r="H72" s="164"/>
      <c r="I72" s="102"/>
      <c r="J72" s="102"/>
      <c r="O72" s="34" t="str">
        <f>A72</f>
        <v/>
      </c>
      <c r="P72" s="34" t="s">
        <v>238</v>
      </c>
    </row>
    <row r="73" spans="1:20" ht="27.75" customHeight="1" x14ac:dyDescent="0.2">
      <c r="A73" s="159" t="str">
        <f>IF('3-Partenaires'!B12&lt;&gt;"",'3-Partenaires'!B12,"")</f>
        <v/>
      </c>
      <c r="B73" s="160"/>
      <c r="C73" s="110"/>
      <c r="D73" s="161"/>
      <c r="E73" s="162"/>
      <c r="F73" s="110"/>
      <c r="G73" s="163">
        <f t="shared" si="4"/>
        <v>0</v>
      </c>
      <c r="H73" s="164"/>
      <c r="I73" s="102"/>
      <c r="J73" s="102"/>
      <c r="P73" s="34" t="str">
        <f>A73</f>
        <v/>
      </c>
      <c r="Q73" s="34" t="s">
        <v>238</v>
      </c>
    </row>
    <row r="74" spans="1:20" ht="27.75" customHeight="1" x14ac:dyDescent="0.2">
      <c r="A74" s="159" t="str">
        <f>IF('3-Partenaires'!B13&lt;&gt;"",'3-Partenaires'!B13,"")</f>
        <v/>
      </c>
      <c r="B74" s="160"/>
      <c r="C74" s="110"/>
      <c r="D74" s="161"/>
      <c r="E74" s="162"/>
      <c r="F74" s="110"/>
      <c r="G74" s="163">
        <f t="shared" si="4"/>
        <v>0</v>
      </c>
      <c r="H74" s="164"/>
      <c r="I74" s="102"/>
      <c r="J74" s="102"/>
      <c r="Q74" s="34" t="str">
        <f>A74</f>
        <v/>
      </c>
      <c r="R74" s="34" t="s">
        <v>238</v>
      </c>
    </row>
    <row r="75" spans="1:20" ht="27.75" customHeight="1" x14ac:dyDescent="0.2">
      <c r="A75" s="159" t="str">
        <f>IF('3-Partenaires'!B14&lt;&gt;"",'3-Partenaires'!B14,"")</f>
        <v/>
      </c>
      <c r="B75" s="160"/>
      <c r="C75" s="110"/>
      <c r="D75" s="161"/>
      <c r="E75" s="162"/>
      <c r="F75" s="110"/>
      <c r="G75" s="163">
        <f t="shared" si="4"/>
        <v>0</v>
      </c>
      <c r="H75" s="164"/>
      <c r="I75" s="102"/>
      <c r="J75" s="102"/>
      <c r="R75" s="34" t="str">
        <f>A75</f>
        <v/>
      </c>
      <c r="S75" s="34" t="s">
        <v>238</v>
      </c>
    </row>
    <row r="76" spans="1:20" ht="27.75" customHeight="1" x14ac:dyDescent="0.2">
      <c r="A76" s="159" t="str">
        <f>IF('3-Partenaires'!B15&lt;&gt;"",'3-Partenaires'!B15,"")</f>
        <v/>
      </c>
      <c r="B76" s="160"/>
      <c r="C76" s="110"/>
      <c r="D76" s="161"/>
      <c r="E76" s="162"/>
      <c r="F76" s="110"/>
      <c r="G76" s="163">
        <f t="shared" si="4"/>
        <v>0</v>
      </c>
      <c r="H76" s="164"/>
      <c r="I76" s="102"/>
      <c r="J76" s="102"/>
      <c r="S76" s="34" t="str">
        <f>A76</f>
        <v/>
      </c>
      <c r="T76" s="34" t="s">
        <v>238</v>
      </c>
    </row>
    <row r="77" spans="1:20" ht="27.75" customHeight="1" x14ac:dyDescent="0.2">
      <c r="A77" s="159" t="str">
        <f>IF('3-Partenaires'!B16&lt;&gt;"",'3-Partenaires'!B16,"")</f>
        <v/>
      </c>
      <c r="B77" s="160"/>
      <c r="C77" s="110"/>
      <c r="D77" s="161"/>
      <c r="E77" s="162"/>
      <c r="F77" s="110"/>
      <c r="G77" s="163">
        <f t="shared" si="4"/>
        <v>0</v>
      </c>
      <c r="H77" s="164"/>
      <c r="I77" s="102"/>
      <c r="J77" s="102"/>
      <c r="T77" s="34" t="str">
        <f>A77</f>
        <v/>
      </c>
    </row>
    <row r="78" spans="1:20" s="42" customFormat="1" ht="48" customHeight="1" x14ac:dyDescent="0.2">
      <c r="A78" s="140" t="s">
        <v>215</v>
      </c>
      <c r="B78" s="178"/>
      <c r="C78" s="178"/>
      <c r="D78" s="178"/>
      <c r="E78" s="178"/>
      <c r="F78" s="178"/>
      <c r="G78" s="179">
        <f>SUM(G68:H77)</f>
        <v>0</v>
      </c>
      <c r="H78" s="179"/>
      <c r="I78" s="34"/>
      <c r="J78" s="34"/>
    </row>
    <row r="81" spans="1:20" ht="18" x14ac:dyDescent="0.25">
      <c r="A81" s="62" t="s">
        <v>272</v>
      </c>
      <c r="B81" s="37"/>
      <c r="C81" s="37"/>
      <c r="D81" s="38"/>
      <c r="E81" s="8"/>
      <c r="F81" s="39"/>
    </row>
    <row r="82" spans="1:20" ht="120.75" x14ac:dyDescent="0.2">
      <c r="A82" s="135" t="s">
        <v>206</v>
      </c>
      <c r="B82" s="135" t="s">
        <v>289</v>
      </c>
      <c r="C82" s="135" t="s">
        <v>280</v>
      </c>
      <c r="D82" s="135" t="s">
        <v>277</v>
      </c>
      <c r="E82" s="135" t="s">
        <v>276</v>
      </c>
      <c r="F82" s="135" t="s">
        <v>282</v>
      </c>
      <c r="G82" s="135" t="s">
        <v>281</v>
      </c>
      <c r="H82" s="132" t="s">
        <v>275</v>
      </c>
      <c r="K82" s="103" t="s">
        <v>238</v>
      </c>
    </row>
    <row r="83" spans="1:20" ht="32.25" customHeight="1" x14ac:dyDescent="0.2">
      <c r="A83" s="123"/>
      <c r="B83" s="123"/>
      <c r="C83" s="124"/>
      <c r="D83" s="136"/>
      <c r="E83" s="136"/>
      <c r="F83" s="21"/>
      <c r="G83" s="21"/>
      <c r="H83" s="126">
        <f>F83*G83</f>
        <v>0</v>
      </c>
      <c r="K83" s="103" t="e">
        <f>#REF!</f>
        <v>#REF!</v>
      </c>
      <c r="L83" s="34" t="s">
        <v>238</v>
      </c>
    </row>
    <row r="84" spans="1:20" ht="32.25" customHeight="1" x14ac:dyDescent="0.2">
      <c r="A84" s="123"/>
      <c r="B84" s="123"/>
      <c r="C84" s="124"/>
      <c r="D84" s="136"/>
      <c r="E84" s="136"/>
      <c r="F84" s="21"/>
      <c r="G84" s="21"/>
      <c r="H84" s="126">
        <f t="shared" ref="H84:H113" si="5">F84*G84</f>
        <v>0</v>
      </c>
      <c r="L84" s="34" t="e">
        <f>#REF!</f>
        <v>#REF!</v>
      </c>
      <c r="M84" s="34" t="s">
        <v>238</v>
      </c>
    </row>
    <row r="85" spans="1:20" ht="32.25" customHeight="1" x14ac:dyDescent="0.2">
      <c r="A85" s="123"/>
      <c r="B85" s="123"/>
      <c r="C85" s="124"/>
      <c r="D85" s="136"/>
      <c r="E85" s="136"/>
      <c r="F85" s="21"/>
      <c r="G85" s="21"/>
      <c r="H85" s="126">
        <f t="shared" si="5"/>
        <v>0</v>
      </c>
      <c r="M85" s="34" t="e">
        <f>#REF!</f>
        <v>#REF!</v>
      </c>
      <c r="N85" s="34" t="s">
        <v>238</v>
      </c>
    </row>
    <row r="86" spans="1:20" ht="32.25" customHeight="1" x14ac:dyDescent="0.2">
      <c r="A86" s="123"/>
      <c r="B86" s="123"/>
      <c r="C86" s="124"/>
      <c r="D86" s="136"/>
      <c r="E86" s="136"/>
      <c r="F86" s="21"/>
      <c r="G86" s="21"/>
      <c r="H86" s="126">
        <f t="shared" si="5"/>
        <v>0</v>
      </c>
      <c r="N86" s="34" t="e">
        <f>#REF!</f>
        <v>#REF!</v>
      </c>
      <c r="O86" s="34" t="s">
        <v>238</v>
      </c>
    </row>
    <row r="87" spans="1:20" ht="32.25" customHeight="1" x14ac:dyDescent="0.2">
      <c r="A87" s="123"/>
      <c r="B87" s="123"/>
      <c r="C87" s="124"/>
      <c r="D87" s="136"/>
      <c r="E87" s="136"/>
      <c r="F87" s="21"/>
      <c r="G87" s="21"/>
      <c r="H87" s="126">
        <f t="shared" si="5"/>
        <v>0</v>
      </c>
      <c r="O87" s="34" t="e">
        <f>#REF!</f>
        <v>#REF!</v>
      </c>
      <c r="P87" s="34" t="s">
        <v>238</v>
      </c>
    </row>
    <row r="88" spans="1:20" ht="32.25" customHeight="1" x14ac:dyDescent="0.2">
      <c r="A88" s="123"/>
      <c r="B88" s="123"/>
      <c r="C88" s="124"/>
      <c r="D88" s="136"/>
      <c r="E88" s="136"/>
      <c r="F88" s="21"/>
      <c r="G88" s="21"/>
      <c r="H88" s="126">
        <f t="shared" si="5"/>
        <v>0</v>
      </c>
      <c r="P88" s="34" t="e">
        <f>#REF!</f>
        <v>#REF!</v>
      </c>
      <c r="Q88" s="34" t="s">
        <v>238</v>
      </c>
    </row>
    <row r="89" spans="1:20" ht="32.25" customHeight="1" x14ac:dyDescent="0.2">
      <c r="A89" s="123"/>
      <c r="B89" s="123"/>
      <c r="C89" s="124"/>
      <c r="D89" s="136"/>
      <c r="E89" s="136"/>
      <c r="F89" s="21"/>
      <c r="G89" s="21"/>
      <c r="H89" s="126">
        <f t="shared" si="5"/>
        <v>0</v>
      </c>
      <c r="Q89" s="34" t="e">
        <f>#REF!</f>
        <v>#REF!</v>
      </c>
      <c r="R89" s="34" t="s">
        <v>238</v>
      </c>
    </row>
    <row r="90" spans="1:20" ht="32.25" customHeight="1" x14ac:dyDescent="0.2">
      <c r="A90" s="123"/>
      <c r="B90" s="123"/>
      <c r="C90" s="124"/>
      <c r="D90" s="136"/>
      <c r="E90" s="136"/>
      <c r="F90" s="21"/>
      <c r="G90" s="21"/>
      <c r="H90" s="126">
        <f t="shared" si="5"/>
        <v>0</v>
      </c>
      <c r="R90" s="34" t="e">
        <f>#REF!</f>
        <v>#REF!</v>
      </c>
      <c r="S90" s="34" t="s">
        <v>238</v>
      </c>
    </row>
    <row r="91" spans="1:20" ht="32.25" customHeight="1" x14ac:dyDescent="0.2">
      <c r="A91" s="123"/>
      <c r="B91" s="123"/>
      <c r="C91" s="124"/>
      <c r="D91" s="136"/>
      <c r="E91" s="136"/>
      <c r="F91" s="21"/>
      <c r="G91" s="21"/>
      <c r="H91" s="126">
        <f t="shared" si="5"/>
        <v>0</v>
      </c>
      <c r="S91" s="34" t="e">
        <f>#REF!</f>
        <v>#REF!</v>
      </c>
      <c r="T91" s="34" t="s">
        <v>238</v>
      </c>
    </row>
    <row r="92" spans="1:20" ht="32.25" customHeight="1" x14ac:dyDescent="0.2">
      <c r="A92" s="123"/>
      <c r="B92" s="123"/>
      <c r="C92" s="124"/>
      <c r="D92" s="136"/>
      <c r="E92" s="136"/>
      <c r="F92" s="21"/>
      <c r="G92" s="21"/>
      <c r="H92" s="126">
        <f t="shared" si="5"/>
        <v>0</v>
      </c>
    </row>
    <row r="93" spans="1:20" ht="32.25" customHeight="1" x14ac:dyDescent="0.2">
      <c r="A93" s="123"/>
      <c r="B93" s="123"/>
      <c r="C93" s="124"/>
      <c r="D93" s="136"/>
      <c r="E93" s="136"/>
      <c r="F93" s="21"/>
      <c r="G93" s="21"/>
      <c r="H93" s="126">
        <f t="shared" si="5"/>
        <v>0</v>
      </c>
    </row>
    <row r="94" spans="1:20" ht="32.25" customHeight="1" x14ac:dyDescent="0.2">
      <c r="A94" s="123"/>
      <c r="B94" s="123"/>
      <c r="C94" s="124"/>
      <c r="D94" s="136"/>
      <c r="E94" s="136"/>
      <c r="F94" s="21"/>
      <c r="G94" s="21"/>
      <c r="H94" s="126">
        <f t="shared" si="5"/>
        <v>0</v>
      </c>
    </row>
    <row r="95" spans="1:20" ht="32.25" customHeight="1" x14ac:dyDescent="0.2">
      <c r="A95" s="123"/>
      <c r="B95" s="123"/>
      <c r="C95" s="124"/>
      <c r="D95" s="136"/>
      <c r="E95" s="136"/>
      <c r="F95" s="21"/>
      <c r="G95" s="21"/>
      <c r="H95" s="126">
        <f t="shared" si="5"/>
        <v>0</v>
      </c>
    </row>
    <row r="96" spans="1:20" ht="32.25" customHeight="1" x14ac:dyDescent="0.2">
      <c r="A96" s="123"/>
      <c r="B96" s="123"/>
      <c r="C96" s="124"/>
      <c r="D96" s="136"/>
      <c r="E96" s="136"/>
      <c r="F96" s="21"/>
      <c r="G96" s="21"/>
      <c r="H96" s="126">
        <f t="shared" si="5"/>
        <v>0</v>
      </c>
    </row>
    <row r="97" spans="1:8" ht="32.25" customHeight="1" x14ac:dyDescent="0.2">
      <c r="A97" s="123"/>
      <c r="B97" s="123"/>
      <c r="C97" s="124"/>
      <c r="D97" s="136"/>
      <c r="E97" s="136"/>
      <c r="F97" s="21"/>
      <c r="G97" s="21"/>
      <c r="H97" s="126">
        <f t="shared" si="5"/>
        <v>0</v>
      </c>
    </row>
    <row r="98" spans="1:8" ht="32.25" customHeight="1" x14ac:dyDescent="0.2">
      <c r="A98" s="123"/>
      <c r="B98" s="123"/>
      <c r="C98" s="124"/>
      <c r="D98" s="136"/>
      <c r="E98" s="136"/>
      <c r="F98" s="21"/>
      <c r="G98" s="21"/>
      <c r="H98" s="126">
        <f t="shared" si="5"/>
        <v>0</v>
      </c>
    </row>
    <row r="99" spans="1:8" ht="32.25" customHeight="1" x14ac:dyDescent="0.2">
      <c r="A99" s="123"/>
      <c r="B99" s="123"/>
      <c r="C99" s="124"/>
      <c r="D99" s="136"/>
      <c r="E99" s="136"/>
      <c r="F99" s="21"/>
      <c r="G99" s="21"/>
      <c r="H99" s="126">
        <f t="shared" si="5"/>
        <v>0</v>
      </c>
    </row>
    <row r="100" spans="1:8" ht="32.25" customHeight="1" x14ac:dyDescent="0.2">
      <c r="A100" s="123"/>
      <c r="B100" s="123"/>
      <c r="C100" s="124"/>
      <c r="D100" s="136"/>
      <c r="E100" s="136"/>
      <c r="F100" s="21"/>
      <c r="G100" s="21"/>
      <c r="H100" s="126">
        <f t="shared" si="5"/>
        <v>0</v>
      </c>
    </row>
    <row r="101" spans="1:8" ht="32.25" customHeight="1" x14ac:dyDescent="0.2">
      <c r="A101" s="123"/>
      <c r="B101" s="123"/>
      <c r="C101" s="124"/>
      <c r="D101" s="136"/>
      <c r="E101" s="136"/>
      <c r="F101" s="21"/>
      <c r="G101" s="21"/>
      <c r="H101" s="126">
        <f t="shared" si="5"/>
        <v>0</v>
      </c>
    </row>
    <row r="102" spans="1:8" ht="32.25" customHeight="1" x14ac:dyDescent="0.2">
      <c r="A102" s="123"/>
      <c r="B102" s="123"/>
      <c r="C102" s="124"/>
      <c r="D102" s="136"/>
      <c r="E102" s="136"/>
      <c r="F102" s="21"/>
      <c r="G102" s="21"/>
      <c r="H102" s="126">
        <f t="shared" si="5"/>
        <v>0</v>
      </c>
    </row>
    <row r="103" spans="1:8" ht="32.25" customHeight="1" x14ac:dyDescent="0.2">
      <c r="A103" s="123"/>
      <c r="B103" s="123"/>
      <c r="C103" s="124"/>
      <c r="D103" s="136"/>
      <c r="E103" s="136"/>
      <c r="F103" s="21"/>
      <c r="G103" s="21"/>
      <c r="H103" s="126">
        <f t="shared" si="5"/>
        <v>0</v>
      </c>
    </row>
    <row r="104" spans="1:8" ht="32.25" customHeight="1" x14ac:dyDescent="0.2">
      <c r="A104" s="123"/>
      <c r="B104" s="123"/>
      <c r="C104" s="124"/>
      <c r="D104" s="136"/>
      <c r="E104" s="136"/>
      <c r="F104" s="21"/>
      <c r="G104" s="21"/>
      <c r="H104" s="126">
        <f t="shared" si="5"/>
        <v>0</v>
      </c>
    </row>
    <row r="105" spans="1:8" ht="32.25" customHeight="1" x14ac:dyDescent="0.2">
      <c r="A105" s="123"/>
      <c r="B105" s="123"/>
      <c r="C105" s="124"/>
      <c r="D105" s="136"/>
      <c r="E105" s="136"/>
      <c r="F105" s="21"/>
      <c r="G105" s="21"/>
      <c r="H105" s="126">
        <f t="shared" si="5"/>
        <v>0</v>
      </c>
    </row>
    <row r="106" spans="1:8" ht="32.25" customHeight="1" x14ac:dyDescent="0.2">
      <c r="A106" s="123"/>
      <c r="B106" s="123"/>
      <c r="C106" s="124"/>
      <c r="D106" s="136"/>
      <c r="E106" s="136"/>
      <c r="F106" s="21"/>
      <c r="G106" s="21"/>
      <c r="H106" s="126">
        <f t="shared" si="5"/>
        <v>0</v>
      </c>
    </row>
    <row r="107" spans="1:8" ht="32.25" customHeight="1" x14ac:dyDescent="0.2">
      <c r="A107" s="123"/>
      <c r="B107" s="123"/>
      <c r="C107" s="124"/>
      <c r="D107" s="136"/>
      <c r="E107" s="136"/>
      <c r="F107" s="21"/>
      <c r="G107" s="21"/>
      <c r="H107" s="126">
        <f t="shared" si="5"/>
        <v>0</v>
      </c>
    </row>
    <row r="108" spans="1:8" ht="32.25" customHeight="1" x14ac:dyDescent="0.2">
      <c r="A108" s="123"/>
      <c r="B108" s="123"/>
      <c r="C108" s="124"/>
      <c r="D108" s="136"/>
      <c r="E108" s="136"/>
      <c r="F108" s="21"/>
      <c r="G108" s="21"/>
      <c r="H108" s="126">
        <f t="shared" si="5"/>
        <v>0</v>
      </c>
    </row>
    <row r="109" spans="1:8" ht="32.25" customHeight="1" x14ac:dyDescent="0.2">
      <c r="A109" s="123"/>
      <c r="B109" s="123"/>
      <c r="C109" s="124"/>
      <c r="D109" s="136"/>
      <c r="E109" s="136"/>
      <c r="F109" s="21"/>
      <c r="G109" s="21"/>
      <c r="H109" s="126">
        <f t="shared" si="5"/>
        <v>0</v>
      </c>
    </row>
    <row r="110" spans="1:8" ht="32.25" customHeight="1" x14ac:dyDescent="0.2">
      <c r="A110" s="123"/>
      <c r="B110" s="123"/>
      <c r="C110" s="124"/>
      <c r="D110" s="136"/>
      <c r="E110" s="136"/>
      <c r="F110" s="21"/>
      <c r="G110" s="21"/>
      <c r="H110" s="126">
        <f t="shared" si="5"/>
        <v>0</v>
      </c>
    </row>
    <row r="111" spans="1:8" ht="32.25" customHeight="1" x14ac:dyDescent="0.2">
      <c r="A111" s="123"/>
      <c r="B111" s="123"/>
      <c r="C111" s="124"/>
      <c r="D111" s="136"/>
      <c r="E111" s="136"/>
      <c r="F111" s="21"/>
      <c r="G111" s="21"/>
      <c r="H111" s="126">
        <f t="shared" si="5"/>
        <v>0</v>
      </c>
    </row>
    <row r="112" spans="1:8" ht="32.25" customHeight="1" x14ac:dyDescent="0.2">
      <c r="A112" s="123"/>
      <c r="B112" s="123"/>
      <c r="C112" s="124"/>
      <c r="D112" s="136"/>
      <c r="E112" s="136"/>
      <c r="F112" s="21"/>
      <c r="G112" s="21"/>
      <c r="H112" s="126">
        <f t="shared" si="5"/>
        <v>0</v>
      </c>
    </row>
    <row r="113" spans="1:20" ht="32.25" customHeight="1" x14ac:dyDescent="0.2">
      <c r="A113" s="123"/>
      <c r="B113" s="123"/>
      <c r="C113" s="124"/>
      <c r="D113" s="136"/>
      <c r="E113" s="136"/>
      <c r="F113" s="21"/>
      <c r="G113" s="21"/>
      <c r="H113" s="126">
        <f t="shared" si="5"/>
        <v>0</v>
      </c>
    </row>
    <row r="114" spans="1:20" ht="32.25" customHeight="1" x14ac:dyDescent="0.2">
      <c r="A114" s="123"/>
      <c r="B114" s="123"/>
      <c r="C114" s="124"/>
      <c r="D114" s="136"/>
      <c r="E114" s="136"/>
      <c r="F114" s="21"/>
      <c r="G114" s="21"/>
      <c r="H114" s="126">
        <f>F114*G114</f>
        <v>0</v>
      </c>
      <c r="T114" s="34" t="e">
        <f>#REF!</f>
        <v>#REF!</v>
      </c>
    </row>
    <row r="115" spans="1:20" s="42" customFormat="1" ht="48" customHeight="1" x14ac:dyDescent="0.2">
      <c r="A115" s="140" t="s">
        <v>212</v>
      </c>
      <c r="B115" s="140"/>
      <c r="C115" s="140"/>
      <c r="D115" s="140"/>
      <c r="E115" s="140"/>
      <c r="F115" s="140"/>
      <c r="G115" s="140"/>
      <c r="H115" s="127">
        <f>SUM(H83:H114)</f>
        <v>0</v>
      </c>
      <c r="I115" s="125"/>
      <c r="J115" s="34"/>
    </row>
    <row r="116" spans="1:20" ht="18" x14ac:dyDescent="0.25">
      <c r="A116" s="62"/>
      <c r="B116" s="37"/>
      <c r="C116" s="37"/>
      <c r="D116" s="38"/>
      <c r="E116" s="8"/>
      <c r="F116" s="39"/>
      <c r="I116" s="125"/>
    </row>
    <row r="117" spans="1:20" x14ac:dyDescent="0.2">
      <c r="I117" s="125"/>
    </row>
    <row r="118" spans="1:20" ht="51.75" customHeight="1" x14ac:dyDescent="0.2">
      <c r="A118" s="176" t="s">
        <v>216</v>
      </c>
      <c r="B118" s="176"/>
      <c r="C118" s="176"/>
      <c r="D118" s="176"/>
      <c r="E118" s="176"/>
      <c r="F118" s="176"/>
      <c r="G118" s="177">
        <f>I38+G63+G78+H115</f>
        <v>0</v>
      </c>
      <c r="H118" s="177"/>
      <c r="I118" s="125"/>
    </row>
    <row r="119" spans="1:20" ht="15" x14ac:dyDescent="0.2">
      <c r="A119" s="65"/>
      <c r="B119" s="65"/>
      <c r="C119" s="65"/>
      <c r="D119" s="65"/>
      <c r="E119" s="65"/>
      <c r="F119" s="65"/>
      <c r="G119" s="65"/>
      <c r="H119" s="65"/>
      <c r="I119" s="65"/>
      <c r="J119" s="65"/>
    </row>
    <row r="141" spans="1:10" ht="15" x14ac:dyDescent="0.2">
      <c r="A141" s="65"/>
      <c r="B141" s="65"/>
      <c r="C141" s="65"/>
      <c r="D141" s="65"/>
      <c r="E141" s="65"/>
      <c r="F141" s="65"/>
      <c r="G141" s="65"/>
      <c r="H141" s="65"/>
      <c r="I141" s="65"/>
      <c r="J141" s="65"/>
    </row>
  </sheetData>
  <sheetProtection algorithmName="SHA-512" hashValue="9jRVAlwC3Z89Jpbxu8OQICO1Vna3/acNDNltHt1bsWh8UIKpcVAEyu0I5KeygpEET8sDAw3gxU2KWJoSQ5ElfA==" saltValue="CKB+gIVf5Lt91drt1G7WIw==" spinCount="100000" sheet="1" formatRows="0"/>
  <mergeCells count="68">
    <mergeCell ref="A74:B74"/>
    <mergeCell ref="G74:H74"/>
    <mergeCell ref="D72:E72"/>
    <mergeCell ref="D73:E73"/>
    <mergeCell ref="A70:B70"/>
    <mergeCell ref="G70:H70"/>
    <mergeCell ref="A71:B71"/>
    <mergeCell ref="G71:H71"/>
    <mergeCell ref="A73:B73"/>
    <mergeCell ref="G73:H73"/>
    <mergeCell ref="G47:H47"/>
    <mergeCell ref="G48:H48"/>
    <mergeCell ref="G49:H49"/>
    <mergeCell ref="G50:H50"/>
    <mergeCell ref="A118:F118"/>
    <mergeCell ref="G118:H118"/>
    <mergeCell ref="A78:F78"/>
    <mergeCell ref="G78:H78"/>
    <mergeCell ref="A75:B75"/>
    <mergeCell ref="G75:H75"/>
    <mergeCell ref="A76:B76"/>
    <mergeCell ref="G76:H76"/>
    <mergeCell ref="A77:B77"/>
    <mergeCell ref="G77:H77"/>
    <mergeCell ref="D75:E75"/>
    <mergeCell ref="A115:G115"/>
    <mergeCell ref="G51:H51"/>
    <mergeCell ref="G52:H52"/>
    <mergeCell ref="A63:F63"/>
    <mergeCell ref="G63:H63"/>
    <mergeCell ref="G45:H45"/>
    <mergeCell ref="G53:H53"/>
    <mergeCell ref="G54:H54"/>
    <mergeCell ref="G55:H55"/>
    <mergeCell ref="G56:H56"/>
    <mergeCell ref="G57:H57"/>
    <mergeCell ref="G58:H58"/>
    <mergeCell ref="G59:H59"/>
    <mergeCell ref="G60:H60"/>
    <mergeCell ref="G61:H61"/>
    <mergeCell ref="G62:H62"/>
    <mergeCell ref="G46:H46"/>
    <mergeCell ref="G43:H43"/>
    <mergeCell ref="G44:H44"/>
    <mergeCell ref="C1:H1"/>
    <mergeCell ref="C2:H2"/>
    <mergeCell ref="A38:H38"/>
    <mergeCell ref="A1:B1"/>
    <mergeCell ref="A2:B2"/>
    <mergeCell ref="A4:B4"/>
    <mergeCell ref="D4:H4"/>
    <mergeCell ref="G42:H42"/>
    <mergeCell ref="A67:B67"/>
    <mergeCell ref="G67:H67"/>
    <mergeCell ref="A69:B69"/>
    <mergeCell ref="D76:E76"/>
    <mergeCell ref="D77:E77"/>
    <mergeCell ref="D74:E74"/>
    <mergeCell ref="D67:E67"/>
    <mergeCell ref="D68:E68"/>
    <mergeCell ref="D69:E69"/>
    <mergeCell ref="D70:E70"/>
    <mergeCell ref="D71:E71"/>
    <mergeCell ref="A68:B68"/>
    <mergeCell ref="G68:H68"/>
    <mergeCell ref="A72:B72"/>
    <mergeCell ref="G72:H72"/>
    <mergeCell ref="G69:H69"/>
  </mergeCells>
  <phoneticPr fontId="35" type="noConversion"/>
  <dataValidations xWindow="780" yWindow="753" count="3">
    <dataValidation type="decimal" allowBlank="1" showInputMessage="1" showErrorMessage="1" prompt="Saisir au maximum 2 chiffres après la virgule !" sqref="E43:E62" xr:uid="{45E3BA3B-750A-4387-8B15-A5B5D5D5E3C1}">
      <formula1>0</formula1>
      <formula2>11249</formula2>
    </dataValidation>
    <dataValidation allowBlank="1" showInputMessage="1" showErrorMessage="1" prompt="Saisir au maximum_x000a_2 chiffres après la virgule !" sqref="F43:F62" xr:uid="{4F09CEF0-872D-4628-9DB7-8049A009CF59}"/>
    <dataValidation type="whole" allowBlank="1" showInputMessage="1" showErrorMessage="1" sqref="F83:F114" xr:uid="{6872DBF3-D8AE-4518-9C9C-98F61DF3CFD0}">
      <formula1>0</formula1>
      <formula2>1000000</formula2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xWindow="780" yWindow="753" count="5">
        <x14:dataValidation type="list" allowBlank="1" showInputMessage="1" showErrorMessage="1" prompt="Sélectionner la réponse dans la liste déroulante." xr:uid="{F91CA969-8183-473F-899F-A460BDC0D40C}">
          <x14:formula1>
            <xm:f>listes!$A$1:$A$2</xm:f>
          </x14:formula1>
          <xm:sqref>C68:C70 F68:F77</xm:sqref>
        </x14:dataValidation>
        <x14:dataValidation type="list" allowBlank="1" showInputMessage="1" showErrorMessage="1" xr:uid="{E7BC8C15-67FE-41A8-98A6-D247EEA8CE06}">
          <x14:formula1>
            <xm:f>'3-Partenaires'!$B$7:$B$16</xm:f>
          </x14:formula1>
          <xm:sqref>C8:C37 B83:B114 C43:C62</xm:sqref>
        </x14:dataValidation>
        <x14:dataValidation type="list" allowBlank="1" showInputMessage="1" showErrorMessage="1" xr:uid="{2D1C6F50-D6DF-4182-8E13-29C045EA625D}">
          <x14:formula1>
            <xm:f>listes!$A$8:$A$9</xm:f>
          </x14:formula1>
          <xm:sqref>B8:B37</xm:sqref>
        </x14:dataValidation>
        <x14:dataValidation type="list" allowBlank="1" showInputMessage="1" showErrorMessage="1" xr:uid="{1B86AE76-DF01-47F0-B8D4-BECB0EA694E6}">
          <x14:formula1>
            <xm:f>listes!$A$11:$A$14</xm:f>
          </x14:formula1>
          <xm:sqref>C83:C114</xm:sqref>
        </x14:dataValidation>
        <x14:dataValidation type="list" allowBlank="1" showInputMessage="1" showErrorMessage="1" prompt="Sélectionner la réponse dans le menu déroulant." xr:uid="{ABF289F0-1736-4F53-9679-D8FD30765DA5}">
          <x14:formula1>
            <xm:f>listes!$A$1:$A$2</xm:f>
          </x14:formula1>
          <xm:sqref>C71:C77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98899-8C86-4DCB-A0AB-F006B31FE409}">
  <sheetPr codeName="Feuil7"/>
  <dimension ref="A1:M35"/>
  <sheetViews>
    <sheetView zoomScale="70" zoomScaleNormal="70" workbookViewId="0">
      <selection activeCell="J36" sqref="J36"/>
    </sheetView>
  </sheetViews>
  <sheetFormatPr baseColWidth="10" defaultColWidth="11.42578125" defaultRowHeight="15" x14ac:dyDescent="0.25"/>
  <cols>
    <col min="1" max="1" width="7.7109375" style="79" customWidth="1"/>
    <col min="2" max="2" width="27.140625" style="79" customWidth="1"/>
    <col min="3" max="3" width="72.5703125" style="79" customWidth="1"/>
    <col min="4" max="4" width="7.7109375" style="79" customWidth="1"/>
    <col min="5" max="6" width="23.85546875" style="79" customWidth="1"/>
    <col min="7" max="7" width="7.7109375" style="79" customWidth="1"/>
    <col min="8" max="9" width="23.85546875" style="79" customWidth="1"/>
    <col min="10" max="10" width="7.7109375" style="79" customWidth="1"/>
    <col min="11" max="12" width="23.85546875" style="79" customWidth="1"/>
    <col min="13" max="13" width="95.85546875" style="79" customWidth="1"/>
    <col min="14" max="16384" width="11.42578125" style="79"/>
  </cols>
  <sheetData>
    <row r="1" spans="1:13" ht="18" customHeight="1" x14ac:dyDescent="0.25">
      <c r="A1" s="182" t="s">
        <v>12</v>
      </c>
      <c r="B1" s="182"/>
      <c r="C1" s="182"/>
      <c r="D1" s="189">
        <f>'1-Infos demandeur'!B1</f>
        <v>0</v>
      </c>
      <c r="E1" s="190"/>
      <c r="F1" s="190"/>
      <c r="G1" s="190"/>
      <c r="H1" s="190"/>
      <c r="I1" s="190"/>
      <c r="J1" s="190"/>
      <c r="K1" s="190"/>
      <c r="L1" s="190"/>
      <c r="M1" s="191"/>
    </row>
    <row r="2" spans="1:13" ht="18" customHeight="1" x14ac:dyDescent="0.25">
      <c r="A2" s="182" t="s">
        <v>13</v>
      </c>
      <c r="B2" s="182"/>
      <c r="C2" s="182"/>
      <c r="D2" s="189">
        <f>'1-Infos demandeur'!B2</f>
        <v>0</v>
      </c>
      <c r="E2" s="190"/>
      <c r="F2" s="190"/>
      <c r="G2" s="190"/>
      <c r="H2" s="190"/>
      <c r="I2" s="190"/>
      <c r="J2" s="190"/>
      <c r="K2" s="190"/>
      <c r="L2" s="190"/>
      <c r="M2" s="191"/>
    </row>
    <row r="3" spans="1:13" ht="75.75" customHeight="1" x14ac:dyDescent="0.25">
      <c r="A3" s="183" t="s">
        <v>193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</row>
    <row r="4" spans="1:13" ht="43.5" customHeight="1" x14ac:dyDescent="0.25">
      <c r="A4" s="184" t="s">
        <v>9</v>
      </c>
      <c r="B4" s="184" t="s">
        <v>248</v>
      </c>
      <c r="C4" s="186" t="s">
        <v>10</v>
      </c>
      <c r="D4" s="182" t="s">
        <v>130</v>
      </c>
      <c r="E4" s="182"/>
      <c r="F4" s="182"/>
      <c r="G4" s="155" t="s">
        <v>131</v>
      </c>
      <c r="H4" s="188"/>
      <c r="I4" s="156"/>
      <c r="J4" s="155" t="s">
        <v>132</v>
      </c>
      <c r="K4" s="188"/>
      <c r="L4" s="156"/>
      <c r="M4" s="180" t="s">
        <v>94</v>
      </c>
    </row>
    <row r="5" spans="1:13" ht="44.25" customHeight="1" x14ac:dyDescent="0.25">
      <c r="A5" s="185"/>
      <c r="B5" s="185"/>
      <c r="C5" s="187"/>
      <c r="D5" s="69" t="s">
        <v>9</v>
      </c>
      <c r="E5" s="69" t="s">
        <v>11</v>
      </c>
      <c r="F5" s="69" t="s">
        <v>247</v>
      </c>
      <c r="G5" s="69" t="s">
        <v>9</v>
      </c>
      <c r="H5" s="69" t="s">
        <v>11</v>
      </c>
      <c r="I5" s="69" t="s">
        <v>247</v>
      </c>
      <c r="J5" s="69" t="s">
        <v>9</v>
      </c>
      <c r="K5" s="69" t="s">
        <v>11</v>
      </c>
      <c r="L5" s="69" t="s">
        <v>247</v>
      </c>
      <c r="M5" s="181"/>
    </row>
    <row r="6" spans="1:13" ht="45" customHeight="1" x14ac:dyDescent="0.25">
      <c r="A6" s="70">
        <v>1</v>
      </c>
      <c r="B6" s="93" t="str">
        <f>IF('4-Dépenses présentées'!C8&lt;&gt;"",'4-Dépenses présentées'!C8,"")</f>
        <v/>
      </c>
      <c r="C6" s="80" t="str">
        <f>IF('4-Dépenses présentées'!D8&lt;&gt;"",'4-Dépenses présentées'!D8,"")</f>
        <v/>
      </c>
      <c r="D6" s="80" t="s">
        <v>133</v>
      </c>
      <c r="E6" s="80" t="str">
        <f>IF('4-Dépenses présentées'!E8&lt;&gt;"",'4-Dépenses présentées'!E8,"")</f>
        <v/>
      </c>
      <c r="F6" s="58">
        <f>'4-Dépenses présentées'!I8</f>
        <v>0</v>
      </c>
      <c r="G6" s="80" t="s">
        <v>134</v>
      </c>
      <c r="H6" s="45"/>
      <c r="I6" s="45"/>
      <c r="J6" s="80" t="s">
        <v>135</v>
      </c>
      <c r="K6" s="45"/>
      <c r="L6" s="45"/>
      <c r="M6" s="46"/>
    </row>
    <row r="7" spans="1:13" ht="45" customHeight="1" x14ac:dyDescent="0.25">
      <c r="A7" s="70">
        <v>2</v>
      </c>
      <c r="B7" s="93" t="str">
        <f>IF('4-Dépenses présentées'!C9&lt;&gt;"",'4-Dépenses présentées'!C9,"")</f>
        <v/>
      </c>
      <c r="C7" s="80" t="str">
        <f>IF('4-Dépenses présentées'!D9&lt;&gt;"",'4-Dépenses présentées'!D9,"")</f>
        <v/>
      </c>
      <c r="D7" s="80" t="s">
        <v>136</v>
      </c>
      <c r="E7" s="80" t="str">
        <f>IF('4-Dépenses présentées'!E9&lt;&gt;"",'4-Dépenses présentées'!E9,"")</f>
        <v/>
      </c>
      <c r="F7" s="58">
        <f>'4-Dépenses présentées'!I9</f>
        <v>0</v>
      </c>
      <c r="G7" s="80" t="s">
        <v>137</v>
      </c>
      <c r="H7" s="45"/>
      <c r="I7" s="45"/>
      <c r="J7" s="80" t="s">
        <v>138</v>
      </c>
      <c r="K7" s="45"/>
      <c r="L7" s="45"/>
      <c r="M7" s="46"/>
    </row>
    <row r="8" spans="1:13" ht="45" customHeight="1" x14ac:dyDescent="0.25">
      <c r="A8" s="70">
        <v>3</v>
      </c>
      <c r="B8" s="93" t="str">
        <f>IF('4-Dépenses présentées'!C10&lt;&gt;"",'4-Dépenses présentées'!C10,"")</f>
        <v/>
      </c>
      <c r="C8" s="80" t="str">
        <f>IF('4-Dépenses présentées'!D10&lt;&gt;"",'4-Dépenses présentées'!D10,"")</f>
        <v/>
      </c>
      <c r="D8" s="80" t="s">
        <v>139</v>
      </c>
      <c r="E8" s="80" t="str">
        <f>IF('4-Dépenses présentées'!E10&lt;&gt;"",'4-Dépenses présentées'!E10,"")</f>
        <v/>
      </c>
      <c r="F8" s="58">
        <f>'4-Dépenses présentées'!I10</f>
        <v>0</v>
      </c>
      <c r="G8" s="80" t="s">
        <v>159</v>
      </c>
      <c r="H8" s="45"/>
      <c r="I8" s="45"/>
      <c r="J8" s="80" t="s">
        <v>177</v>
      </c>
      <c r="K8" s="45"/>
      <c r="L8" s="45"/>
      <c r="M8" s="47"/>
    </row>
    <row r="9" spans="1:13" ht="45" customHeight="1" x14ac:dyDescent="0.25">
      <c r="A9" s="70">
        <v>4</v>
      </c>
      <c r="B9" s="93" t="str">
        <f>IF('4-Dépenses présentées'!C11&lt;&gt;"",'4-Dépenses présentées'!C11,"")</f>
        <v/>
      </c>
      <c r="C9" s="80" t="str">
        <f>IF('4-Dépenses présentées'!D11&lt;&gt;"",'4-Dépenses présentées'!D11,"")</f>
        <v/>
      </c>
      <c r="D9" s="80" t="s">
        <v>140</v>
      </c>
      <c r="E9" s="80" t="str">
        <f>IF('4-Dépenses présentées'!E11&lt;&gt;"",'4-Dépenses présentées'!E11,"")</f>
        <v/>
      </c>
      <c r="F9" s="58">
        <f>'4-Dépenses présentées'!I11</f>
        <v>0</v>
      </c>
      <c r="G9" s="80" t="s">
        <v>160</v>
      </c>
      <c r="H9" s="45"/>
      <c r="I9" s="45"/>
      <c r="J9" s="80" t="s">
        <v>178</v>
      </c>
      <c r="K9" s="45"/>
      <c r="L9" s="45"/>
      <c r="M9" s="47"/>
    </row>
    <row r="10" spans="1:13" ht="45" customHeight="1" x14ac:dyDescent="0.25">
      <c r="A10" s="70">
        <v>5</v>
      </c>
      <c r="B10" s="93" t="str">
        <f>IF('4-Dépenses présentées'!C12&lt;&gt;"",'4-Dépenses présentées'!C12,"")</f>
        <v/>
      </c>
      <c r="C10" s="80" t="str">
        <f>IF('4-Dépenses présentées'!D12&lt;&gt;"",'4-Dépenses présentées'!D12,"")</f>
        <v/>
      </c>
      <c r="D10" s="80" t="s">
        <v>141</v>
      </c>
      <c r="E10" s="80" t="str">
        <f>IF('4-Dépenses présentées'!E12&lt;&gt;"",'4-Dépenses présentées'!E12,"")</f>
        <v/>
      </c>
      <c r="F10" s="58">
        <f>'4-Dépenses présentées'!I12</f>
        <v>0</v>
      </c>
      <c r="G10" s="80" t="s">
        <v>161</v>
      </c>
      <c r="H10" s="45"/>
      <c r="I10" s="45"/>
      <c r="J10" s="80" t="s">
        <v>179</v>
      </c>
      <c r="K10" s="45"/>
      <c r="L10" s="45"/>
      <c r="M10" s="47"/>
    </row>
    <row r="11" spans="1:13" ht="45" customHeight="1" x14ac:dyDescent="0.25">
      <c r="A11" s="70">
        <v>6</v>
      </c>
      <c r="B11" s="93" t="str">
        <f>IF('4-Dépenses présentées'!C13&lt;&gt;"",'4-Dépenses présentées'!C13,"")</f>
        <v/>
      </c>
      <c r="C11" s="80" t="str">
        <f>IF('4-Dépenses présentées'!D13&lt;&gt;"",'4-Dépenses présentées'!D13,"")</f>
        <v/>
      </c>
      <c r="D11" s="80" t="s">
        <v>142</v>
      </c>
      <c r="E11" s="80" t="str">
        <f>IF('4-Dépenses présentées'!E13&lt;&gt;"",'4-Dépenses présentées'!E13,"")</f>
        <v/>
      </c>
      <c r="F11" s="58">
        <f>'4-Dépenses présentées'!I13</f>
        <v>0</v>
      </c>
      <c r="G11" s="80" t="s">
        <v>162</v>
      </c>
      <c r="H11" s="45"/>
      <c r="I11" s="45"/>
      <c r="J11" s="80" t="s">
        <v>168</v>
      </c>
      <c r="K11" s="45"/>
      <c r="L11" s="45"/>
      <c r="M11" s="47"/>
    </row>
    <row r="12" spans="1:13" ht="45" customHeight="1" x14ac:dyDescent="0.25">
      <c r="A12" s="70">
        <v>7</v>
      </c>
      <c r="B12" s="93" t="str">
        <f>IF('4-Dépenses présentées'!C14&lt;&gt;"",'4-Dépenses présentées'!C14,"")</f>
        <v/>
      </c>
      <c r="C12" s="80" t="str">
        <f>IF('4-Dépenses présentées'!D14&lt;&gt;"",'4-Dépenses présentées'!D14,"")</f>
        <v/>
      </c>
      <c r="D12" s="80" t="s">
        <v>143</v>
      </c>
      <c r="E12" s="80" t="str">
        <f>IF('4-Dépenses présentées'!E14&lt;&gt;"",'4-Dépenses présentées'!E14,"")</f>
        <v/>
      </c>
      <c r="F12" s="58">
        <f>'4-Dépenses présentées'!I14</f>
        <v>0</v>
      </c>
      <c r="G12" s="80" t="s">
        <v>163</v>
      </c>
      <c r="H12" s="45"/>
      <c r="I12" s="45"/>
      <c r="J12" s="80" t="s">
        <v>180</v>
      </c>
      <c r="K12" s="45"/>
      <c r="L12" s="45"/>
      <c r="M12" s="47"/>
    </row>
    <row r="13" spans="1:13" ht="45" customHeight="1" x14ac:dyDescent="0.25">
      <c r="A13" s="70">
        <v>8</v>
      </c>
      <c r="B13" s="93" t="str">
        <f>IF('4-Dépenses présentées'!C15&lt;&gt;"",'4-Dépenses présentées'!C15,"")</f>
        <v/>
      </c>
      <c r="C13" s="80" t="str">
        <f>IF('4-Dépenses présentées'!D15&lt;&gt;"",'4-Dépenses présentées'!D15,"")</f>
        <v/>
      </c>
      <c r="D13" s="80" t="s">
        <v>144</v>
      </c>
      <c r="E13" s="80" t="str">
        <f>IF('4-Dépenses présentées'!E15&lt;&gt;"",'4-Dépenses présentées'!E15,"")</f>
        <v/>
      </c>
      <c r="F13" s="58">
        <f>'4-Dépenses présentées'!I15</f>
        <v>0</v>
      </c>
      <c r="G13" s="80" t="s">
        <v>164</v>
      </c>
      <c r="H13" s="45"/>
      <c r="I13" s="45"/>
      <c r="J13" s="80" t="s">
        <v>181</v>
      </c>
      <c r="K13" s="45"/>
      <c r="L13" s="45"/>
      <c r="M13" s="47"/>
    </row>
    <row r="14" spans="1:13" ht="45" customHeight="1" x14ac:dyDescent="0.25">
      <c r="A14" s="70">
        <v>9</v>
      </c>
      <c r="B14" s="93" t="str">
        <f>IF('4-Dépenses présentées'!C16&lt;&gt;"",'4-Dépenses présentées'!C16,"")</f>
        <v/>
      </c>
      <c r="C14" s="80" t="str">
        <f>IF('4-Dépenses présentées'!D16&lt;&gt;"",'4-Dépenses présentées'!D16,"")</f>
        <v/>
      </c>
      <c r="D14" s="80" t="s">
        <v>145</v>
      </c>
      <c r="E14" s="80" t="str">
        <f>IF('4-Dépenses présentées'!E16&lt;&gt;"",'4-Dépenses présentées'!E16,"")</f>
        <v/>
      </c>
      <c r="F14" s="58">
        <f>'4-Dépenses présentées'!I16</f>
        <v>0</v>
      </c>
      <c r="G14" s="80" t="s">
        <v>165</v>
      </c>
      <c r="H14" s="45"/>
      <c r="I14" s="45"/>
      <c r="J14" s="80" t="s">
        <v>182</v>
      </c>
      <c r="K14" s="45"/>
      <c r="L14" s="45"/>
      <c r="M14" s="45"/>
    </row>
    <row r="15" spans="1:13" ht="45" customHeight="1" x14ac:dyDescent="0.25">
      <c r="A15" s="70">
        <v>10</v>
      </c>
      <c r="B15" s="93" t="str">
        <f>IF('4-Dépenses présentées'!C17&lt;&gt;"",'4-Dépenses présentées'!C17,"")</f>
        <v/>
      </c>
      <c r="C15" s="80" t="str">
        <f>IF('4-Dépenses présentées'!D17&lt;&gt;"",'4-Dépenses présentées'!D17,"")</f>
        <v/>
      </c>
      <c r="D15" s="80" t="s">
        <v>146</v>
      </c>
      <c r="E15" s="80" t="str">
        <f>IF('4-Dépenses présentées'!E17&lt;&gt;"",'4-Dépenses présentées'!E17,"")</f>
        <v/>
      </c>
      <c r="F15" s="58">
        <f>'4-Dépenses présentées'!I17</f>
        <v>0</v>
      </c>
      <c r="G15" s="80" t="s">
        <v>166</v>
      </c>
      <c r="H15" s="45"/>
      <c r="I15" s="45"/>
      <c r="J15" s="80" t="s">
        <v>183</v>
      </c>
      <c r="K15" s="45"/>
      <c r="L15" s="45"/>
      <c r="M15" s="47"/>
    </row>
    <row r="16" spans="1:13" ht="45" customHeight="1" x14ac:dyDescent="0.25">
      <c r="A16" s="70">
        <v>11</v>
      </c>
      <c r="B16" s="93" t="str">
        <f>IF('4-Dépenses présentées'!C18&lt;&gt;"",'4-Dépenses présentées'!C18,"")</f>
        <v/>
      </c>
      <c r="C16" s="80" t="str">
        <f>IF('4-Dépenses présentées'!D18&lt;&gt;"",'4-Dépenses présentées'!D18,"")</f>
        <v/>
      </c>
      <c r="D16" s="80" t="s">
        <v>147</v>
      </c>
      <c r="E16" s="80" t="str">
        <f>IF('4-Dépenses présentées'!E18&lt;&gt;"",'4-Dépenses présentées'!E18,"")</f>
        <v/>
      </c>
      <c r="F16" s="58">
        <f>'4-Dépenses présentées'!I18</f>
        <v>0</v>
      </c>
      <c r="G16" s="80" t="s">
        <v>167</v>
      </c>
      <c r="H16" s="45"/>
      <c r="I16" s="45"/>
      <c r="J16" s="80" t="s">
        <v>184</v>
      </c>
      <c r="K16" s="45"/>
      <c r="L16" s="45"/>
      <c r="M16" s="47"/>
    </row>
    <row r="17" spans="1:13" ht="45" customHeight="1" x14ac:dyDescent="0.25">
      <c r="A17" s="70">
        <v>12</v>
      </c>
      <c r="B17" s="93" t="str">
        <f>IF('4-Dépenses présentées'!C19&lt;&gt;"",'4-Dépenses présentées'!C19,"")</f>
        <v/>
      </c>
      <c r="C17" s="80" t="str">
        <f>IF('4-Dépenses présentées'!D19&lt;&gt;"",'4-Dépenses présentées'!D19,"")</f>
        <v/>
      </c>
      <c r="D17" s="80" t="s">
        <v>148</v>
      </c>
      <c r="E17" s="80" t="str">
        <f>IF('4-Dépenses présentées'!E19&lt;&gt;"",'4-Dépenses présentées'!E19,"")</f>
        <v/>
      </c>
      <c r="F17" s="58">
        <f>'4-Dépenses présentées'!I19</f>
        <v>0</v>
      </c>
      <c r="G17" s="80" t="s">
        <v>169</v>
      </c>
      <c r="H17" s="45"/>
      <c r="I17" s="45"/>
      <c r="J17" s="80" t="s">
        <v>185</v>
      </c>
      <c r="K17" s="45"/>
      <c r="L17" s="45"/>
      <c r="M17" s="47"/>
    </row>
    <row r="18" spans="1:13" ht="45" customHeight="1" x14ac:dyDescent="0.25">
      <c r="A18" s="70">
        <v>13</v>
      </c>
      <c r="B18" s="93" t="str">
        <f>IF('4-Dépenses présentées'!C20&lt;&gt;"",'4-Dépenses présentées'!C20,"")</f>
        <v/>
      </c>
      <c r="C18" s="80" t="str">
        <f>IF('4-Dépenses présentées'!D20&lt;&gt;"",'4-Dépenses présentées'!D20,"")</f>
        <v/>
      </c>
      <c r="D18" s="80" t="s">
        <v>149</v>
      </c>
      <c r="E18" s="80" t="str">
        <f>IF('4-Dépenses présentées'!E20&lt;&gt;"",'4-Dépenses présentées'!E20,"")</f>
        <v/>
      </c>
      <c r="F18" s="58">
        <f>'4-Dépenses présentées'!I20</f>
        <v>0</v>
      </c>
      <c r="G18" s="80" t="s">
        <v>170</v>
      </c>
      <c r="H18" s="45"/>
      <c r="I18" s="45"/>
      <c r="J18" s="80" t="s">
        <v>186</v>
      </c>
      <c r="K18" s="45"/>
      <c r="L18" s="45"/>
      <c r="M18" s="47"/>
    </row>
    <row r="19" spans="1:13" ht="45" customHeight="1" x14ac:dyDescent="0.25">
      <c r="A19" s="70">
        <v>14</v>
      </c>
      <c r="B19" s="93" t="str">
        <f>IF('4-Dépenses présentées'!C21&lt;&gt;"",'4-Dépenses présentées'!C21,"")</f>
        <v/>
      </c>
      <c r="C19" s="80" t="str">
        <f>IF('4-Dépenses présentées'!D21&lt;&gt;"",'4-Dépenses présentées'!D21,"")</f>
        <v/>
      </c>
      <c r="D19" s="80" t="s">
        <v>150</v>
      </c>
      <c r="E19" s="80" t="str">
        <f>IF('4-Dépenses présentées'!E21&lt;&gt;"",'4-Dépenses présentées'!E21,"")</f>
        <v/>
      </c>
      <c r="F19" s="58">
        <f>'4-Dépenses présentées'!I21</f>
        <v>0</v>
      </c>
      <c r="G19" s="80" t="s">
        <v>171</v>
      </c>
      <c r="H19" s="45"/>
      <c r="I19" s="45"/>
      <c r="J19" s="80" t="s">
        <v>187</v>
      </c>
      <c r="K19" s="45"/>
      <c r="L19" s="45"/>
      <c r="M19" s="47"/>
    </row>
    <row r="20" spans="1:13" ht="45" customHeight="1" x14ac:dyDescent="0.25">
      <c r="A20" s="70">
        <v>15</v>
      </c>
      <c r="B20" s="93" t="str">
        <f>IF('4-Dépenses présentées'!C22&lt;&gt;"",'4-Dépenses présentées'!C22,"")</f>
        <v/>
      </c>
      <c r="C20" s="80" t="str">
        <f>IF('4-Dépenses présentées'!D22&lt;&gt;"",'4-Dépenses présentées'!D22,"")</f>
        <v/>
      </c>
      <c r="D20" s="80" t="s">
        <v>151</v>
      </c>
      <c r="E20" s="80" t="str">
        <f>IF('4-Dépenses présentées'!E22&lt;&gt;"",'4-Dépenses présentées'!E22,"")</f>
        <v/>
      </c>
      <c r="F20" s="58">
        <f>'4-Dépenses présentées'!I22</f>
        <v>0</v>
      </c>
      <c r="G20" s="80" t="s">
        <v>172</v>
      </c>
      <c r="H20" s="45"/>
      <c r="I20" s="45"/>
      <c r="J20" s="80" t="s">
        <v>188</v>
      </c>
      <c r="K20" s="45"/>
      <c r="L20" s="45"/>
      <c r="M20" s="47"/>
    </row>
    <row r="21" spans="1:13" ht="45" customHeight="1" x14ac:dyDescent="0.25">
      <c r="A21" s="70">
        <v>16</v>
      </c>
      <c r="B21" s="93" t="str">
        <f>IF('4-Dépenses présentées'!C23&lt;&gt;"",'4-Dépenses présentées'!C23,"")</f>
        <v/>
      </c>
      <c r="C21" s="80" t="str">
        <f>IF('4-Dépenses présentées'!D23&lt;&gt;"",'4-Dépenses présentées'!D23,"")</f>
        <v/>
      </c>
      <c r="D21" s="80" t="s">
        <v>152</v>
      </c>
      <c r="E21" s="80" t="str">
        <f>IF('4-Dépenses présentées'!E23&lt;&gt;"",'4-Dépenses présentées'!E23,"")</f>
        <v/>
      </c>
      <c r="F21" s="58">
        <f>'4-Dépenses présentées'!I23</f>
        <v>0</v>
      </c>
      <c r="G21" s="80" t="s">
        <v>173</v>
      </c>
      <c r="H21" s="45"/>
      <c r="I21" s="45"/>
      <c r="J21" s="80" t="s">
        <v>189</v>
      </c>
      <c r="K21" s="45"/>
      <c r="L21" s="45"/>
      <c r="M21" s="47"/>
    </row>
    <row r="22" spans="1:13" ht="45" customHeight="1" x14ac:dyDescent="0.25">
      <c r="A22" s="70">
        <v>17</v>
      </c>
      <c r="B22" s="93" t="str">
        <f>IF('4-Dépenses présentées'!C24&lt;&gt;"",'4-Dépenses présentées'!C24,"")</f>
        <v/>
      </c>
      <c r="C22" s="80" t="str">
        <f>IF('4-Dépenses présentées'!D24&lt;&gt;"",'4-Dépenses présentées'!D24,"")</f>
        <v/>
      </c>
      <c r="D22" s="80" t="s">
        <v>153</v>
      </c>
      <c r="E22" s="80" t="str">
        <f>IF('4-Dépenses présentées'!E24&lt;&gt;"",'4-Dépenses présentées'!E24,"")</f>
        <v/>
      </c>
      <c r="F22" s="58">
        <f>'4-Dépenses présentées'!I24</f>
        <v>0</v>
      </c>
      <c r="G22" s="80" t="s">
        <v>174</v>
      </c>
      <c r="H22" s="45"/>
      <c r="I22" s="45"/>
      <c r="J22" s="80" t="s">
        <v>190</v>
      </c>
      <c r="K22" s="45"/>
      <c r="L22" s="45"/>
      <c r="M22" s="47"/>
    </row>
    <row r="23" spans="1:13" ht="45" customHeight="1" x14ac:dyDescent="0.25">
      <c r="A23" s="70">
        <v>18</v>
      </c>
      <c r="B23" s="93" t="str">
        <f>IF('4-Dépenses présentées'!C25&lt;&gt;"",'4-Dépenses présentées'!C25,"")</f>
        <v/>
      </c>
      <c r="C23" s="80" t="str">
        <f>IF('4-Dépenses présentées'!D25&lt;&gt;"",'4-Dépenses présentées'!D25,"")</f>
        <v/>
      </c>
      <c r="D23" s="80" t="s">
        <v>154</v>
      </c>
      <c r="E23" s="80" t="str">
        <f>IF('4-Dépenses présentées'!E25&lt;&gt;"",'4-Dépenses présentées'!E25,"")</f>
        <v/>
      </c>
      <c r="F23" s="58">
        <f>'4-Dépenses présentées'!I25</f>
        <v>0</v>
      </c>
      <c r="G23" s="80" t="s">
        <v>175</v>
      </c>
      <c r="H23" s="45"/>
      <c r="I23" s="45"/>
      <c r="J23" s="80" t="s">
        <v>191</v>
      </c>
      <c r="K23" s="45"/>
      <c r="L23" s="45"/>
      <c r="M23" s="47"/>
    </row>
    <row r="24" spans="1:13" ht="45" customHeight="1" x14ac:dyDescent="0.25">
      <c r="A24" s="70">
        <v>19</v>
      </c>
      <c r="B24" s="93" t="str">
        <f>IF('4-Dépenses présentées'!C26&lt;&gt;"",'4-Dépenses présentées'!C26,"")</f>
        <v/>
      </c>
      <c r="C24" s="80" t="str">
        <f>IF('4-Dépenses présentées'!D26&lt;&gt;"",'4-Dépenses présentées'!D26,"")</f>
        <v/>
      </c>
      <c r="D24" s="80" t="s">
        <v>155</v>
      </c>
      <c r="E24" s="80" t="str">
        <f>IF('4-Dépenses présentées'!E26&lt;&gt;"",'4-Dépenses présentées'!E26,"")</f>
        <v/>
      </c>
      <c r="F24" s="58">
        <f>'4-Dépenses présentées'!I26</f>
        <v>0</v>
      </c>
      <c r="G24" s="80" t="s">
        <v>176</v>
      </c>
      <c r="H24" s="45"/>
      <c r="I24" s="45"/>
      <c r="J24" s="80" t="s">
        <v>192</v>
      </c>
      <c r="K24" s="45"/>
      <c r="L24" s="45"/>
      <c r="M24" s="47"/>
    </row>
    <row r="25" spans="1:13" ht="45" customHeight="1" x14ac:dyDescent="0.25">
      <c r="A25" s="70">
        <v>20</v>
      </c>
      <c r="B25" s="93" t="str">
        <f>IF('4-Dépenses présentées'!C27&lt;&gt;"",'4-Dépenses présentées'!C27,"")</f>
        <v/>
      </c>
      <c r="C25" s="80" t="str">
        <f>IF('4-Dépenses présentées'!D27&lt;&gt;"",'4-Dépenses présentées'!D27,"")</f>
        <v/>
      </c>
      <c r="D25" s="80" t="s">
        <v>156</v>
      </c>
      <c r="E25" s="80" t="str">
        <f>IF('4-Dépenses présentées'!E27&lt;&gt;"",'4-Dépenses présentées'!E27,"")</f>
        <v/>
      </c>
      <c r="F25" s="58">
        <f>'4-Dépenses présentées'!I27</f>
        <v>0</v>
      </c>
      <c r="G25" s="80" t="s">
        <v>157</v>
      </c>
      <c r="H25" s="45"/>
      <c r="I25" s="45"/>
      <c r="J25" s="80" t="s">
        <v>158</v>
      </c>
      <c r="K25" s="45"/>
      <c r="L25" s="45"/>
      <c r="M25" s="47"/>
    </row>
    <row r="26" spans="1:13" ht="45" customHeight="1" x14ac:dyDescent="0.25">
      <c r="A26" s="128">
        <v>20</v>
      </c>
      <c r="B26" s="128" t="str">
        <f>IF('4-Dépenses présentées'!C28&lt;&gt;"",'4-Dépenses présentées'!C28,"")</f>
        <v/>
      </c>
      <c r="C26" s="80" t="str">
        <f>IF('4-Dépenses présentées'!D28&lt;&gt;"",'4-Dépenses présentées'!D28,"")</f>
        <v/>
      </c>
      <c r="D26" s="80" t="s">
        <v>291</v>
      </c>
      <c r="E26" s="80" t="str">
        <f>IF('4-Dépenses présentées'!E28&lt;&gt;"",'4-Dépenses présentées'!E28,"")</f>
        <v/>
      </c>
      <c r="F26" s="58">
        <f>'4-Dépenses présentées'!I28</f>
        <v>0</v>
      </c>
      <c r="G26" s="80" t="s">
        <v>292</v>
      </c>
      <c r="H26" s="45"/>
      <c r="I26" s="45"/>
      <c r="J26" s="80" t="s">
        <v>290</v>
      </c>
      <c r="K26" s="45"/>
      <c r="L26" s="45"/>
      <c r="M26" s="110"/>
    </row>
    <row r="27" spans="1:13" ht="45" customHeight="1" x14ac:dyDescent="0.25">
      <c r="A27" s="128">
        <v>20</v>
      </c>
      <c r="B27" s="128" t="str">
        <f>IF('4-Dépenses présentées'!C29&lt;&gt;"",'4-Dépenses présentées'!C29,"")</f>
        <v/>
      </c>
      <c r="C27" s="80" t="str">
        <f>IF('4-Dépenses présentées'!D29&lt;&gt;"",'4-Dépenses présentées'!D29,"")</f>
        <v/>
      </c>
      <c r="D27" s="80" t="s">
        <v>293</v>
      </c>
      <c r="E27" s="80" t="str">
        <f>IF('4-Dépenses présentées'!E29&lt;&gt;"",'4-Dépenses présentées'!E29,"")</f>
        <v/>
      </c>
      <c r="F27" s="58">
        <f>'4-Dépenses présentées'!I29</f>
        <v>0</v>
      </c>
      <c r="G27" s="80" t="s">
        <v>302</v>
      </c>
      <c r="H27" s="45"/>
      <c r="I27" s="45"/>
      <c r="J27" s="80" t="s">
        <v>311</v>
      </c>
      <c r="K27" s="45"/>
      <c r="L27" s="45"/>
      <c r="M27" s="110"/>
    </row>
    <row r="28" spans="1:13" ht="45" customHeight="1" x14ac:dyDescent="0.25">
      <c r="A28" s="128">
        <v>20</v>
      </c>
      <c r="B28" s="128" t="str">
        <f>IF('4-Dépenses présentées'!C30&lt;&gt;"",'4-Dépenses présentées'!C30,"")</f>
        <v/>
      </c>
      <c r="C28" s="80" t="str">
        <f>IF('4-Dépenses présentées'!D30&lt;&gt;"",'4-Dépenses présentées'!D30,"")</f>
        <v/>
      </c>
      <c r="D28" s="80" t="s">
        <v>294</v>
      </c>
      <c r="E28" s="80" t="str">
        <f>IF('4-Dépenses présentées'!E30&lt;&gt;"",'4-Dépenses présentées'!E30,"")</f>
        <v/>
      </c>
      <c r="F28" s="58">
        <f>'4-Dépenses présentées'!I30</f>
        <v>0</v>
      </c>
      <c r="G28" s="80" t="s">
        <v>303</v>
      </c>
      <c r="H28" s="45"/>
      <c r="I28" s="45"/>
      <c r="J28" s="80" t="s">
        <v>312</v>
      </c>
      <c r="K28" s="45"/>
      <c r="L28" s="45"/>
      <c r="M28" s="110"/>
    </row>
    <row r="29" spans="1:13" ht="45" customHeight="1" x14ac:dyDescent="0.25">
      <c r="A29" s="128">
        <v>20</v>
      </c>
      <c r="B29" s="128" t="str">
        <f>IF('4-Dépenses présentées'!C31&lt;&gt;"",'4-Dépenses présentées'!C31,"")</f>
        <v/>
      </c>
      <c r="C29" s="80" t="str">
        <f>IF('4-Dépenses présentées'!D31&lt;&gt;"",'4-Dépenses présentées'!D31,"")</f>
        <v/>
      </c>
      <c r="D29" s="80" t="s">
        <v>295</v>
      </c>
      <c r="E29" s="80" t="str">
        <f>IF('4-Dépenses présentées'!E31&lt;&gt;"",'4-Dépenses présentées'!E31,"")</f>
        <v/>
      </c>
      <c r="F29" s="58">
        <f>'4-Dépenses présentées'!I31</f>
        <v>0</v>
      </c>
      <c r="G29" s="80" t="s">
        <v>304</v>
      </c>
      <c r="H29" s="45"/>
      <c r="I29" s="45"/>
      <c r="J29" s="80" t="s">
        <v>313</v>
      </c>
      <c r="K29" s="45"/>
      <c r="L29" s="45"/>
      <c r="M29" s="110"/>
    </row>
    <row r="30" spans="1:13" ht="45" customHeight="1" x14ac:dyDescent="0.25">
      <c r="A30" s="128">
        <v>20</v>
      </c>
      <c r="B30" s="128" t="str">
        <f>IF('4-Dépenses présentées'!C32&lt;&gt;"",'4-Dépenses présentées'!C32,"")</f>
        <v/>
      </c>
      <c r="C30" s="80" t="str">
        <f>IF('4-Dépenses présentées'!D32&lt;&gt;"",'4-Dépenses présentées'!D32,"")</f>
        <v/>
      </c>
      <c r="D30" s="80" t="s">
        <v>296</v>
      </c>
      <c r="E30" s="80" t="str">
        <f>IF('4-Dépenses présentées'!E32&lt;&gt;"",'4-Dépenses présentées'!E32,"")</f>
        <v/>
      </c>
      <c r="F30" s="58">
        <f>'4-Dépenses présentées'!I32</f>
        <v>0</v>
      </c>
      <c r="G30" s="80" t="s">
        <v>305</v>
      </c>
      <c r="H30" s="45"/>
      <c r="I30" s="45"/>
      <c r="J30" s="80" t="s">
        <v>314</v>
      </c>
      <c r="K30" s="45"/>
      <c r="L30" s="45"/>
      <c r="M30" s="110"/>
    </row>
    <row r="31" spans="1:13" ht="45" customHeight="1" x14ac:dyDescent="0.25">
      <c r="A31" s="128">
        <v>20</v>
      </c>
      <c r="B31" s="128" t="str">
        <f>IF('4-Dépenses présentées'!C33&lt;&gt;"",'4-Dépenses présentées'!C33,"")</f>
        <v/>
      </c>
      <c r="C31" s="80" t="str">
        <f>IF('4-Dépenses présentées'!D33&lt;&gt;"",'4-Dépenses présentées'!D33,"")</f>
        <v/>
      </c>
      <c r="D31" s="80" t="s">
        <v>297</v>
      </c>
      <c r="E31" s="80" t="str">
        <f>IF('4-Dépenses présentées'!E33&lt;&gt;"",'4-Dépenses présentées'!E33,"")</f>
        <v/>
      </c>
      <c r="F31" s="58">
        <f>'4-Dépenses présentées'!I33</f>
        <v>0</v>
      </c>
      <c r="G31" s="80" t="s">
        <v>306</v>
      </c>
      <c r="H31" s="45"/>
      <c r="I31" s="45"/>
      <c r="J31" s="80" t="s">
        <v>315</v>
      </c>
      <c r="K31" s="45"/>
      <c r="L31" s="45"/>
      <c r="M31" s="110"/>
    </row>
    <row r="32" spans="1:13" ht="45" customHeight="1" x14ac:dyDescent="0.25">
      <c r="A32" s="128">
        <v>20</v>
      </c>
      <c r="B32" s="128" t="str">
        <f>IF('4-Dépenses présentées'!C34&lt;&gt;"",'4-Dépenses présentées'!C34,"")</f>
        <v/>
      </c>
      <c r="C32" s="80" t="str">
        <f>IF('4-Dépenses présentées'!D34&lt;&gt;"",'4-Dépenses présentées'!D34,"")</f>
        <v/>
      </c>
      <c r="D32" s="80" t="s">
        <v>298</v>
      </c>
      <c r="E32" s="80" t="str">
        <f>IF('4-Dépenses présentées'!E34&lt;&gt;"",'4-Dépenses présentées'!E34,"")</f>
        <v/>
      </c>
      <c r="F32" s="58">
        <f>'4-Dépenses présentées'!I34</f>
        <v>0</v>
      </c>
      <c r="G32" s="80" t="s">
        <v>307</v>
      </c>
      <c r="H32" s="45"/>
      <c r="I32" s="45"/>
      <c r="J32" s="80" t="s">
        <v>316</v>
      </c>
      <c r="K32" s="45"/>
      <c r="L32" s="45"/>
      <c r="M32" s="110"/>
    </row>
    <row r="33" spans="1:13" ht="45" customHeight="1" x14ac:dyDescent="0.25">
      <c r="A33" s="128">
        <v>20</v>
      </c>
      <c r="B33" s="128" t="str">
        <f>IF('4-Dépenses présentées'!C35&lt;&gt;"",'4-Dépenses présentées'!C35,"")</f>
        <v/>
      </c>
      <c r="C33" s="80" t="str">
        <f>IF('4-Dépenses présentées'!D35&lt;&gt;"",'4-Dépenses présentées'!D35,"")</f>
        <v/>
      </c>
      <c r="D33" s="80" t="s">
        <v>299</v>
      </c>
      <c r="E33" s="80" t="str">
        <f>IF('4-Dépenses présentées'!E35&lt;&gt;"",'4-Dépenses présentées'!E35,"")</f>
        <v/>
      </c>
      <c r="F33" s="58">
        <f>'4-Dépenses présentées'!I35</f>
        <v>0</v>
      </c>
      <c r="G33" s="80" t="s">
        <v>308</v>
      </c>
      <c r="H33" s="45"/>
      <c r="I33" s="45"/>
      <c r="J33" s="80" t="s">
        <v>317</v>
      </c>
      <c r="K33" s="45"/>
      <c r="L33" s="45"/>
      <c r="M33" s="110"/>
    </row>
    <row r="34" spans="1:13" ht="45" customHeight="1" x14ac:dyDescent="0.25">
      <c r="A34" s="128">
        <v>20</v>
      </c>
      <c r="B34" s="128" t="str">
        <f>IF('4-Dépenses présentées'!C36&lt;&gt;"",'4-Dépenses présentées'!C36,"")</f>
        <v/>
      </c>
      <c r="C34" s="80" t="str">
        <f>IF('4-Dépenses présentées'!D36&lt;&gt;"",'4-Dépenses présentées'!D36,"")</f>
        <v/>
      </c>
      <c r="D34" s="80" t="s">
        <v>300</v>
      </c>
      <c r="E34" s="80" t="str">
        <f>IF('4-Dépenses présentées'!E36&lt;&gt;"",'4-Dépenses présentées'!E36,"")</f>
        <v/>
      </c>
      <c r="F34" s="58">
        <f>'4-Dépenses présentées'!I36</f>
        <v>0</v>
      </c>
      <c r="G34" s="80" t="s">
        <v>309</v>
      </c>
      <c r="H34" s="45"/>
      <c r="I34" s="45"/>
      <c r="J34" s="80" t="s">
        <v>318</v>
      </c>
      <c r="K34" s="45"/>
      <c r="L34" s="45"/>
      <c r="M34" s="110"/>
    </row>
    <row r="35" spans="1:13" ht="45" customHeight="1" x14ac:dyDescent="0.25">
      <c r="A35" s="128">
        <v>20</v>
      </c>
      <c r="B35" s="128" t="str">
        <f>IF('4-Dépenses présentées'!C37&lt;&gt;"",'4-Dépenses présentées'!C37,"")</f>
        <v/>
      </c>
      <c r="C35" s="80" t="str">
        <f>IF('4-Dépenses présentées'!D37&lt;&gt;"",'4-Dépenses présentées'!D37,"")</f>
        <v/>
      </c>
      <c r="D35" s="80" t="s">
        <v>301</v>
      </c>
      <c r="E35" s="80" t="str">
        <f>IF('4-Dépenses présentées'!E37&lt;&gt;"",'4-Dépenses présentées'!E37,"")</f>
        <v/>
      </c>
      <c r="F35" s="58">
        <f>'4-Dépenses présentées'!I37</f>
        <v>0</v>
      </c>
      <c r="G35" s="80" t="s">
        <v>310</v>
      </c>
      <c r="H35" s="45"/>
      <c r="I35" s="45"/>
      <c r="J35" s="80" t="s">
        <v>319</v>
      </c>
      <c r="K35" s="45"/>
      <c r="L35" s="45"/>
      <c r="M35" s="110"/>
    </row>
  </sheetData>
  <sheetProtection algorithmName="SHA-512" hashValue="5I2lvJbnqrAclg4w1LaMKP2yVjIggP26uM3l9T3r9W3vDI0lsO/yeTvRJG3feiejBYfKuSmVGp+W2nM++VpQAQ==" saltValue="cEwLduqv7wWwOqDljfVIXw==" spinCount="100000" sheet="1" formatRows="0"/>
  <mergeCells count="12">
    <mergeCell ref="M4:M5"/>
    <mergeCell ref="A1:C1"/>
    <mergeCell ref="A2:C2"/>
    <mergeCell ref="A3:M3"/>
    <mergeCell ref="A4:A5"/>
    <mergeCell ref="C4:C5"/>
    <mergeCell ref="D4:F4"/>
    <mergeCell ref="G4:I4"/>
    <mergeCell ref="J4:L4"/>
    <mergeCell ref="D1:M1"/>
    <mergeCell ref="D2:M2"/>
    <mergeCell ref="B4:B5"/>
  </mergeCells>
  <phoneticPr fontId="35" type="noConversion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CA0CD-A904-4AFD-9F84-85748393FEDD}">
  <sheetPr codeName="Feuil8"/>
  <dimension ref="A1:H6"/>
  <sheetViews>
    <sheetView zoomScale="90" zoomScaleNormal="90" workbookViewId="0">
      <selection activeCell="A2" sqref="A2:A6"/>
    </sheetView>
  </sheetViews>
  <sheetFormatPr baseColWidth="10" defaultRowHeight="15" x14ac:dyDescent="0.25"/>
  <cols>
    <col min="1" max="1" width="47.140625" customWidth="1"/>
    <col min="2" max="2" width="13.42578125" customWidth="1"/>
    <col min="3" max="3" width="28" customWidth="1"/>
    <col min="4" max="4" width="16.28515625" customWidth="1"/>
    <col min="7" max="7" width="19.85546875" customWidth="1"/>
    <col min="8" max="8" width="16.7109375" customWidth="1"/>
  </cols>
  <sheetData>
    <row r="1" spans="1:8" ht="45" x14ac:dyDescent="0.25">
      <c r="A1" s="2" t="s">
        <v>90</v>
      </c>
      <c r="B1" s="2" t="s">
        <v>88</v>
      </c>
      <c r="C1" s="2" t="s">
        <v>87</v>
      </c>
      <c r="D1" s="2" t="s">
        <v>46</v>
      </c>
      <c r="E1" s="2" t="s">
        <v>47</v>
      </c>
      <c r="F1" s="2" t="s">
        <v>48</v>
      </c>
      <c r="G1" s="2" t="s">
        <v>89</v>
      </c>
      <c r="H1" s="2" t="s">
        <v>49</v>
      </c>
    </row>
    <row r="2" spans="1:8" ht="41.25" customHeight="1" x14ac:dyDescent="0.25">
      <c r="A2" s="192"/>
      <c r="B2" s="13">
        <v>1</v>
      </c>
      <c r="C2" s="43"/>
      <c r="D2" s="48"/>
      <c r="E2" s="49"/>
      <c r="F2" s="50"/>
      <c r="G2" s="48"/>
      <c r="H2" s="51"/>
    </row>
    <row r="3" spans="1:8" ht="41.25" customHeight="1" x14ac:dyDescent="0.25">
      <c r="A3" s="193"/>
      <c r="B3" s="13">
        <v>2</v>
      </c>
      <c r="C3" s="43"/>
      <c r="D3" s="48"/>
      <c r="E3" s="49"/>
      <c r="F3" s="50"/>
      <c r="G3" s="48"/>
      <c r="H3" s="51"/>
    </row>
    <row r="4" spans="1:8" ht="41.25" customHeight="1" x14ac:dyDescent="0.25">
      <c r="A4" s="193"/>
      <c r="B4" s="13">
        <v>3</v>
      </c>
      <c r="C4" s="43"/>
      <c r="D4" s="48"/>
      <c r="E4" s="49"/>
      <c r="F4" s="50"/>
      <c r="G4" s="48"/>
      <c r="H4" s="51"/>
    </row>
    <row r="5" spans="1:8" ht="41.25" customHeight="1" x14ac:dyDescent="0.25">
      <c r="A5" s="193"/>
      <c r="B5" s="13">
        <v>4</v>
      </c>
      <c r="C5" s="43"/>
      <c r="D5" s="48"/>
      <c r="E5" s="49"/>
      <c r="F5" s="50"/>
      <c r="G5" s="48"/>
      <c r="H5" s="51"/>
    </row>
    <row r="6" spans="1:8" ht="41.25" customHeight="1" x14ac:dyDescent="0.25">
      <c r="A6" s="194"/>
      <c r="B6" s="13">
        <v>5</v>
      </c>
      <c r="C6" s="43"/>
      <c r="D6" s="48"/>
      <c r="E6" s="49"/>
      <c r="F6" s="50"/>
      <c r="G6" s="48"/>
      <c r="H6" s="51"/>
    </row>
  </sheetData>
  <sheetProtection algorithmName="SHA-512" hashValue="Ce+ihTo9Msz9x7BZLeyaRT79Sue1Mrdp8oQltbLzAccSaR4XL6U+36t3Sl8tsIbIFeij3gONyQj4WDoNtIFp3A==" saltValue="L7d1IvPZagp5NowN2whNXw==" spinCount="100000" sheet="1" formatRows="0"/>
  <mergeCells count="1">
    <mergeCell ref="A2:A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E939D34-5525-4D8C-B28E-7C4351AE7D20}">
          <x14:formula1>
            <xm:f>listes!$A$1:$A$2</xm:f>
          </x14:formula1>
          <xm:sqref>A2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BE3DC-D047-42E2-83B5-1702424305D4}">
  <sheetPr codeName="Feuil9"/>
  <dimension ref="A1:C13"/>
  <sheetViews>
    <sheetView zoomScale="90" zoomScaleNormal="90" workbookViewId="0">
      <selection activeCell="C8" sqref="C8"/>
    </sheetView>
  </sheetViews>
  <sheetFormatPr baseColWidth="10" defaultColWidth="11.42578125" defaultRowHeight="14.25" x14ac:dyDescent="0.25"/>
  <cols>
    <col min="1" max="1" width="49" style="52" customWidth="1"/>
    <col min="2" max="2" width="37.7109375" style="81" customWidth="1"/>
    <col min="3" max="3" width="31.85546875" style="52" customWidth="1"/>
    <col min="4" max="16384" width="11.42578125" style="52"/>
  </cols>
  <sheetData>
    <row r="1" spans="1:3" ht="15.75" x14ac:dyDescent="0.25">
      <c r="A1" s="25" t="s">
        <v>12</v>
      </c>
      <c r="B1" s="195">
        <f>'1-Infos demandeur'!B1</f>
        <v>0</v>
      </c>
      <c r="C1" s="195"/>
    </row>
    <row r="2" spans="1:3" ht="15.75" x14ac:dyDescent="0.25">
      <c r="A2" s="25" t="s">
        <v>13</v>
      </c>
      <c r="B2" s="195">
        <f>'1-Infos demandeur'!B2</f>
        <v>0</v>
      </c>
      <c r="C2" s="195"/>
    </row>
    <row r="4" spans="1:3" ht="30" x14ac:dyDescent="0.25">
      <c r="A4" s="83" t="s">
        <v>6</v>
      </c>
      <c r="B4" s="84" t="s">
        <v>119</v>
      </c>
      <c r="C4" s="84" t="s">
        <v>285</v>
      </c>
    </row>
    <row r="5" spans="1:3" ht="31.5" customHeight="1" x14ac:dyDescent="0.25">
      <c r="A5" s="66" t="s">
        <v>219</v>
      </c>
      <c r="B5" s="67"/>
      <c r="C5" s="108"/>
    </row>
    <row r="6" spans="1:3" ht="21" customHeight="1" x14ac:dyDescent="0.25">
      <c r="A6" s="66" t="s">
        <v>220</v>
      </c>
      <c r="B6" s="67"/>
      <c r="C6" s="108"/>
    </row>
    <row r="7" spans="1:3" ht="60.75" customHeight="1" x14ac:dyDescent="0.25">
      <c r="A7" s="66" t="s">
        <v>221</v>
      </c>
      <c r="B7" s="67"/>
      <c r="C7" s="108"/>
    </row>
    <row r="8" spans="1:3" ht="75.75" customHeight="1" x14ac:dyDescent="0.25">
      <c r="A8" s="66" t="s">
        <v>222</v>
      </c>
      <c r="B8" s="67"/>
      <c r="C8" s="108"/>
    </row>
    <row r="9" spans="1:3" ht="32.25" customHeight="1" x14ac:dyDescent="0.25">
      <c r="A9" s="66" t="s">
        <v>223</v>
      </c>
      <c r="B9" s="67"/>
      <c r="C9" s="108"/>
    </row>
    <row r="10" spans="1:3" ht="46.5" customHeight="1" x14ac:dyDescent="0.25">
      <c r="A10" s="66" t="s">
        <v>224</v>
      </c>
      <c r="B10" s="67"/>
      <c r="C10" s="108"/>
    </row>
    <row r="11" spans="1:3" ht="35.25" customHeight="1" x14ac:dyDescent="0.25">
      <c r="A11" s="66" t="s">
        <v>225</v>
      </c>
      <c r="B11" s="67"/>
      <c r="C11" s="108"/>
    </row>
    <row r="12" spans="1:3" ht="35.25" customHeight="1" x14ac:dyDescent="0.25">
      <c r="A12" s="66" t="s">
        <v>226</v>
      </c>
      <c r="B12" s="67"/>
      <c r="C12" s="108"/>
    </row>
    <row r="13" spans="1:3" ht="33.75" customHeight="1" x14ac:dyDescent="0.25">
      <c r="A13" s="66" t="s">
        <v>227</v>
      </c>
      <c r="B13" s="67"/>
      <c r="C13" s="108"/>
    </row>
  </sheetData>
  <sheetProtection algorithmName="SHA-512" hashValue="yk8DQ03bfKw03lfXKs+T36/NXDNlMipxRrUxD9xl8AtYIVuLMjpaxV0GM8MA00lFyDwLqBSZQi8kJrpEUs2h5Q==" saltValue="D9XLh81DtdMmYKdyj3OMMw==" spinCount="100000" sheet="1" formatRows="0"/>
  <mergeCells count="2">
    <mergeCell ref="B1:C1"/>
    <mergeCell ref="B2:C2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Choisir oui pour les 2 ou 3 indicateurs les plus pertinents pour votre projet. " xr:uid="{D9049AF9-94AD-452E-B1A1-8BDEE00BCDAD}">
          <x14:formula1>
            <xm:f>listes!$A$1:$A$2</xm:f>
          </x14:formula1>
          <xm:sqref>B5:B13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3</vt:i4>
      </vt:variant>
    </vt:vector>
  </HeadingPairs>
  <TitlesOfParts>
    <vt:vector size="13" baseType="lpstr">
      <vt:lpstr>listes</vt:lpstr>
      <vt:lpstr>Mode d'emploi</vt:lpstr>
      <vt:lpstr>1-Infos demandeur</vt:lpstr>
      <vt:lpstr>2-Groupe</vt:lpstr>
      <vt:lpstr>3-Partenaires</vt:lpstr>
      <vt:lpstr>4-Dépenses présentées</vt:lpstr>
      <vt:lpstr>5-Devis comparatifs</vt:lpstr>
      <vt:lpstr>6-Emprunts</vt:lpstr>
      <vt:lpstr>7-Indicateurs</vt:lpstr>
      <vt:lpstr>8-Plan d'entreprise</vt:lpstr>
      <vt:lpstr>Nmoins1</vt:lpstr>
      <vt:lpstr>Nmoins2</vt:lpstr>
      <vt:lpstr>Nmoins3</vt:lpstr>
    </vt:vector>
  </TitlesOfParts>
  <Company>La R?gion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Quidet_c</dc:creator>
  <cp:lastModifiedBy>RAMADE Laura</cp:lastModifiedBy>
  <dcterms:created xsi:type="dcterms:W3CDTF">2022-07-11T16:15:46Z</dcterms:created>
  <dcterms:modified xsi:type="dcterms:W3CDTF">2023-07-25T09:19:23Z</dcterms:modified>
</cp:coreProperties>
</file>